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rsofaioi15496\xenusers$\ebksodav\Desktop2016\Berechnungsblätter QV 2022\"/>
    </mc:Choice>
  </mc:AlternateContent>
  <bookViews>
    <workbookView xWindow="0" yWindow="0" windowWidth="25200" windowHeight="11250"/>
  </bookViews>
  <sheets>
    <sheet name="DHF" sheetId="2" r:id="rId1"/>
  </sheets>
  <definedNames>
    <definedName name="_xlnm.Print_Titles" localSheetId="0">DHF!$1:$3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4" i="2" l="1"/>
  <c r="W16" i="2"/>
  <c r="W47" i="2"/>
  <c r="W42" i="2"/>
  <c r="W35" i="2"/>
  <c r="W28" i="2"/>
  <c r="W21" i="2"/>
  <c r="AD18" i="2" l="1"/>
  <c r="Q47" i="2"/>
  <c r="AD47" i="2" s="1"/>
  <c r="Q42" i="2"/>
  <c r="Q35" i="2"/>
  <c r="Q28" i="2"/>
  <c r="Q21" i="2"/>
  <c r="AD23" i="2" l="1"/>
  <c r="AD25" i="2" s="1"/>
  <c r="H53" i="2" s="1"/>
  <c r="AD30" i="2"/>
  <c r="AD37" i="2"/>
  <c r="AD44" i="2"/>
  <c r="AD16" i="2"/>
  <c r="Z50" i="2" l="1"/>
  <c r="AD50" i="2" s="1"/>
  <c r="H55" i="2" l="1"/>
</calcChain>
</file>

<file path=xl/comments1.xml><?xml version="1.0" encoding="utf-8"?>
<comments xmlns="http://schemas.openxmlformats.org/spreadsheetml/2006/main">
  <authors>
    <author>Chappuis Laure</author>
  </authors>
  <commentList>
    <comment ref="L47" authorId="0" shapeId="0">
      <text>
        <r>
          <rPr>
            <sz val="9"/>
            <color indexed="81"/>
            <rFont val="Tahoma"/>
            <family val="2"/>
          </rPr>
          <t xml:space="preserve">Selbständige Arbeit
</t>
        </r>
      </text>
    </comment>
  </commentList>
</comments>
</file>

<file path=xl/sharedStrings.xml><?xml version="1.0" encoding="utf-8"?>
<sst xmlns="http://schemas.openxmlformats.org/spreadsheetml/2006/main" count="75" uniqueCount="54">
  <si>
    <t>Qualifikationsverfahren</t>
  </si>
  <si>
    <t>Fächer</t>
  </si>
  <si>
    <t>Erfahrungsnoten</t>
  </si>
  <si>
    <t>Qualifikations-
Verfahren</t>
  </si>
  <si>
    <t>Noten-
aus-
weis</t>
  </si>
  <si>
    <t>1. Semester</t>
  </si>
  <si>
    <t>2. Semester</t>
  </si>
  <si>
    <t>3. Semester</t>
  </si>
  <si>
    <t>4. Semester</t>
  </si>
  <si>
    <t>5. Semester</t>
  </si>
  <si>
    <t>6. Semester</t>
  </si>
  <si>
    <t>Total</t>
  </si>
  <si>
    <t>Durchschnitt</t>
  </si>
  <si>
    <t>Prüfungs-
noten</t>
  </si>
  <si>
    <t>Fachnoten</t>
  </si>
  <si>
    <t>:2=</t>
  </si>
  <si>
    <t>Deutsch</t>
  </si>
  <si>
    <t>:3=</t>
  </si>
  <si>
    <t>Total der Fachnoten</t>
  </si>
  <si>
    <t>:4=</t>
  </si>
  <si>
    <t>Detailhandelsfachfrau / Detailhandelsfachmann</t>
  </si>
  <si>
    <t>Praktische Arbeiten</t>
  </si>
  <si>
    <t>Schriftliche Prüfung</t>
  </si>
  <si>
    <t>Detailhandelskenntnisse</t>
  </si>
  <si>
    <t>mündliche Prüfung</t>
  </si>
  <si>
    <t>Erfahrungsnote</t>
  </si>
  <si>
    <t>Französisch</t>
  </si>
  <si>
    <t>Wirtschaft</t>
  </si>
  <si>
    <t>Gesellschaft</t>
  </si>
  <si>
    <t>Gesamtnote</t>
  </si>
  <si>
    <t xml:space="preserve">Die Prüfung ist bestanden, wenn der Mittelwert der Qualifikationsbereiche 1 und 2 und der Mittelwert der Qualifikationsbereiche 3,4,5 und 6 gleich Note 4,0 oder höher ist. </t>
  </si>
  <si>
    <t>Notenberechnungen</t>
  </si>
  <si>
    <t>Positionsnoten aus der praktischen Prüfung, der Beurteilung durch den Lehrbetrieb und der Beurteilung aus den überbetrieblichen Kursen sind ganze oder halbe Noten.</t>
  </si>
  <si>
    <t>Positionsnoten aus den schulischen Prüfungen sind ganze oder halbe Noten.</t>
  </si>
  <si>
    <t>Die Noten in den Qualifikationsbereichen sind die Mittelwerte aus den entsprechenden, teils gewichteten Positionen, auf eine Dezimale gerundet.</t>
  </si>
  <si>
    <t>Der Mittelwert der Qualifikationsbereiche 1 und 2 wird auf eine Dezimale gerundet.</t>
  </si>
  <si>
    <t>Der Mittelwert der Qualifikationsbereiche 3,4,5 und 6 wird auf eine Dezimale gerundet.</t>
  </si>
  <si>
    <t>Die Gesamtnote ist der Mittelwert der gewichteten Noten der Qualifikationsbereiche und wird auf eine Dezimale gerundet.</t>
  </si>
  <si>
    <t>•</t>
  </si>
  <si>
    <t>Kaufmännische Berufsfachschule</t>
  </si>
  <si>
    <t>Solothurn-Grenchen</t>
  </si>
  <si>
    <t>Bestehensnormen</t>
  </si>
  <si>
    <t>1.2 Beurteilung durch Lehrbetrieb</t>
  </si>
  <si>
    <r>
      <t>1.3 Beurteilung allg. Branchenkunde (</t>
    </r>
    <r>
      <rPr>
        <sz val="7"/>
        <rFont val="Frutiger 55 Roman"/>
        <family val="2"/>
      </rPr>
      <t>ERFA</t>
    </r>
    <r>
      <rPr>
        <sz val="8"/>
        <rFont val="Frutiger 55 Roman"/>
        <family val="2"/>
      </rPr>
      <t>)</t>
    </r>
  </si>
  <si>
    <t>1.4 Beurteilung spez. Branchenkunde (ÜK)</t>
  </si>
  <si>
    <t>1.1 Praktische Prüfung</t>
  </si>
  <si>
    <t>Mittelwert praktischer Teil (Bereich 1 und 2)</t>
  </si>
  <si>
    <t>Mittelwert schulischer Teil (Bereich 3 bis 6)</t>
  </si>
  <si>
    <t>SA</t>
  </si>
  <si>
    <t>:8=</t>
  </si>
  <si>
    <t>Diese Fachnote zählt dreifach</t>
  </si>
  <si>
    <t>Diese Fachnote zählt einfach</t>
  </si>
  <si>
    <t>Die Erfahrungsnoten sind die Mittelwerte der entsprechenden Semesterzeugnisnoten aus dem 2. und 3. Bildungsjahr und werden auf ganze oder halbe Noten gerundet (Verordnung über die berufliche Grundbildung Detailhandelsfachfrau/Detailhandelsfachmann, Art. 34 Abs. 2).</t>
  </si>
  <si>
    <t>(ab QV2021)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</si>
</sst>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>
    <font>
      <sz val="10"/>
      <name val="Arial"/>
    </font>
    <font>
      <b/>
      <sz val="9"/>
      <name val="Frutiger 55 Roman"/>
      <family val="2"/>
    </font>
    <font>
      <b/>
      <i/>
      <sz val="9"/>
      <name val="Frutiger 55 Roman"/>
      <family val="2"/>
    </font>
    <font>
      <sz val="8"/>
      <name val="Frutiger 55 Roman"/>
      <family val="2"/>
    </font>
    <font>
      <b/>
      <sz val="8"/>
      <name val="Frutiger 55 Roman"/>
      <family val="2"/>
    </font>
    <font>
      <b/>
      <sz val="14"/>
      <name val="Frutiger 55 Roman"/>
      <family val="2"/>
    </font>
    <font>
      <sz val="4"/>
      <name val="Frutiger 55 Roman"/>
      <family val="2"/>
    </font>
    <font>
      <sz val="5"/>
      <name val="Frutiger 55 Roman"/>
      <family val="2"/>
    </font>
    <font>
      <b/>
      <sz val="4"/>
      <name val="Frutiger 55 Roman"/>
      <family val="2"/>
    </font>
    <font>
      <sz val="7.5"/>
      <name val="Frutiger 55 Roman"/>
      <family val="2"/>
    </font>
    <font>
      <sz val="6"/>
      <name val="Frutiger 55 Roman"/>
      <family val="2"/>
    </font>
    <font>
      <sz val="7"/>
      <name val="Frutiger 55 Roman"/>
      <family val="2"/>
    </font>
    <font>
      <b/>
      <sz val="8"/>
      <color rgb="FF00B050"/>
      <name val="Frutiger 55 Roman"/>
      <family val="2"/>
    </font>
    <font>
      <b/>
      <sz val="8"/>
      <color rgb="FFFF0000"/>
      <name val="Frutiger 55 Roman"/>
      <family val="2"/>
    </font>
    <font>
      <sz val="6"/>
      <name val="Arial"/>
      <family val="2"/>
    </font>
    <font>
      <sz val="9"/>
      <color indexed="81"/>
      <name val="Tahoma"/>
      <family val="2"/>
    </font>
    <font>
      <sz val="11"/>
      <name val="Frutiger 55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1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top"/>
    </xf>
    <xf numFmtId="0" fontId="6" fillId="0" borderId="2" xfId="0" applyFont="1" applyBorder="1" applyAlignment="1" applyProtection="1">
      <alignment horizontal="right" vertical="top"/>
    </xf>
    <xf numFmtId="0" fontId="6" fillId="0" borderId="0" xfId="0" applyFont="1" applyBorder="1" applyAlignment="1" applyProtection="1">
      <alignment horizontal="right" vertical="top"/>
    </xf>
    <xf numFmtId="0" fontId="3" fillId="0" borderId="3" xfId="0" applyFont="1" applyBorder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vertical="top"/>
    </xf>
    <xf numFmtId="0" fontId="3" fillId="0" borderId="2" xfId="0" applyFont="1" applyBorder="1" applyAlignment="1" applyProtection="1">
      <alignment vertical="top"/>
    </xf>
    <xf numFmtId="0" fontId="3" fillId="3" borderId="5" xfId="0" applyFont="1" applyFill="1" applyBorder="1" applyAlignment="1" applyProtection="1">
      <alignment horizontal="center" vertical="center"/>
    </xf>
    <xf numFmtId="164" fontId="3" fillId="3" borderId="4" xfId="0" applyNumberFormat="1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right" vertical="top"/>
    </xf>
    <xf numFmtId="164" fontId="3" fillId="0" borderId="0" xfId="0" applyNumberFormat="1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top"/>
    </xf>
    <xf numFmtId="0" fontId="7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top"/>
    </xf>
    <xf numFmtId="0" fontId="7" fillId="0" borderId="3" xfId="0" applyFont="1" applyBorder="1" applyAlignment="1" applyProtection="1">
      <alignment vertical="top"/>
    </xf>
    <xf numFmtId="0" fontId="6" fillId="2" borderId="7" xfId="0" applyFont="1" applyFill="1" applyBorder="1" applyAlignment="1" applyProtection="1">
      <alignment horizontal="right" vertical="top"/>
    </xf>
    <xf numFmtId="164" fontId="3" fillId="4" borderId="4" xfId="0" applyNumberFormat="1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right" vertical="top"/>
    </xf>
    <xf numFmtId="0" fontId="7" fillId="0" borderId="8" xfId="0" applyFont="1" applyBorder="1" applyAlignment="1" applyProtection="1">
      <alignment vertical="top"/>
    </xf>
    <xf numFmtId="0" fontId="7" fillId="0" borderId="9" xfId="0" applyFont="1" applyBorder="1" applyAlignment="1" applyProtection="1">
      <alignment vertical="top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top"/>
    </xf>
    <xf numFmtId="0" fontId="3" fillId="0" borderId="1" xfId="0" applyFont="1" applyFill="1" applyBorder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6" fillId="0" borderId="0" xfId="0" applyFont="1" applyAlignment="1" applyProtection="1">
      <alignment horizontal="right" vertical="top"/>
    </xf>
    <xf numFmtId="0" fontId="5" fillId="0" borderId="0" xfId="0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3" fillId="0" borderId="0" xfId="0" applyFont="1" applyAlignment="1" applyProtection="1">
      <alignment vertical="top" wrapText="1"/>
    </xf>
    <xf numFmtId="0" fontId="4" fillId="0" borderId="1" xfId="0" applyFont="1" applyBorder="1" applyAlignment="1" applyProtection="1">
      <alignment vertical="top"/>
    </xf>
    <xf numFmtId="0" fontId="8" fillId="0" borderId="0" xfId="0" applyFont="1" applyBorder="1" applyAlignment="1" applyProtection="1">
      <alignment horizontal="right" vertical="top"/>
    </xf>
    <xf numFmtId="0" fontId="4" fillId="0" borderId="0" xfId="0" applyFont="1" applyBorder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3" fillId="0" borderId="1" xfId="0" applyFont="1" applyBorder="1" applyAlignment="1" applyProtection="1">
      <alignment horizontal="center" textRotation="90"/>
    </xf>
    <xf numFmtId="0" fontId="3" fillId="0" borderId="0" xfId="0" applyFont="1" applyBorder="1" applyAlignment="1" applyProtection="1">
      <alignment horizontal="center" textRotation="90"/>
    </xf>
    <xf numFmtId="0" fontId="3" fillId="0" borderId="3" xfId="0" applyFont="1" applyBorder="1" applyAlignment="1" applyProtection="1">
      <alignment horizontal="center" textRotation="90"/>
    </xf>
    <xf numFmtId="0" fontId="3" fillId="0" borderId="0" xfId="0" applyFont="1" applyAlignment="1" applyProtection="1">
      <alignment horizontal="center" textRotation="90"/>
    </xf>
    <xf numFmtId="0" fontId="3" fillId="0" borderId="8" xfId="0" applyFont="1" applyBorder="1" applyAlignment="1" applyProtection="1">
      <alignment horizontal="center" textRotation="90"/>
    </xf>
    <xf numFmtId="0" fontId="3" fillId="0" borderId="9" xfId="0" applyFont="1" applyBorder="1" applyAlignment="1" applyProtection="1">
      <alignment horizontal="center" textRotation="90"/>
    </xf>
    <xf numFmtId="0" fontId="3" fillId="0" borderId="10" xfId="0" applyFont="1" applyBorder="1" applyAlignment="1" applyProtection="1">
      <alignment horizontal="center" textRotation="90"/>
    </xf>
    <xf numFmtId="0" fontId="3" fillId="0" borderId="11" xfId="0" applyFont="1" applyBorder="1" applyAlignment="1" applyProtection="1">
      <alignment vertical="top"/>
    </xf>
    <xf numFmtId="0" fontId="7" fillId="0" borderId="0" xfId="0" applyFont="1" applyBorder="1" applyAlignment="1" applyProtection="1">
      <alignment horizontal="center" vertical="top"/>
    </xf>
    <xf numFmtId="0" fontId="6" fillId="4" borderId="7" xfId="0" applyFont="1" applyFill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textRotation="90" wrapText="1"/>
    </xf>
    <xf numFmtId="0" fontId="3" fillId="0" borderId="1" xfId="0" applyFont="1" applyBorder="1" applyAlignment="1" applyProtection="1">
      <alignment vertical="center"/>
    </xf>
    <xf numFmtId="164" fontId="3" fillId="4" borderId="4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horizontal="left" vertical="top"/>
    </xf>
    <xf numFmtId="164" fontId="13" fillId="0" borderId="0" xfId="0" applyNumberFormat="1" applyFont="1" applyAlignment="1" applyProtection="1">
      <alignment horizontal="left" vertical="top"/>
    </xf>
    <xf numFmtId="0" fontId="10" fillId="0" borderId="0" xfId="0" applyFont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vertical="top"/>
    </xf>
    <xf numFmtId="0" fontId="7" fillId="0" borderId="13" xfId="0" applyFont="1" applyBorder="1" applyAlignment="1" applyProtection="1">
      <alignment vertical="top"/>
    </xf>
    <xf numFmtId="164" fontId="3" fillId="2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9" fillId="0" borderId="0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horizontal="center" vertical="center"/>
    </xf>
    <xf numFmtId="164" fontId="3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/>
    <xf numFmtId="0" fontId="16" fillId="0" borderId="0" xfId="0" applyFont="1" applyAlignment="1" applyProtection="1">
      <alignment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left" vertical="top"/>
    </xf>
    <xf numFmtId="0" fontId="10" fillId="0" borderId="0" xfId="0" applyFont="1" applyBorder="1" applyAlignment="1" applyProtection="1">
      <alignment horizontal="left" vertical="top"/>
    </xf>
    <xf numFmtId="0" fontId="14" fillId="0" borderId="0" xfId="0" applyFont="1" applyBorder="1" applyAlignment="1" applyProtection="1">
      <alignment horizontal="left" vertical="top"/>
    </xf>
    <xf numFmtId="0" fontId="7" fillId="0" borderId="9" xfId="0" applyFont="1" applyFill="1" applyBorder="1" applyAlignment="1" applyProtection="1">
      <alignment horizontal="center" vertical="top"/>
    </xf>
    <xf numFmtId="0" fontId="10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/>
    </xf>
    <xf numFmtId="0" fontId="7" fillId="0" borderId="3" xfId="0" applyFont="1" applyBorder="1" applyAlignment="1" applyProtection="1">
      <alignment horizontal="left" vertical="top"/>
    </xf>
    <xf numFmtId="0" fontId="7" fillId="0" borderId="9" xfId="0" applyFont="1" applyBorder="1" applyAlignment="1" applyProtection="1">
      <alignment horizontal="left" vertical="top"/>
    </xf>
    <xf numFmtId="0" fontId="7" fillId="0" borderId="10" xfId="0" applyFont="1" applyBorder="1" applyAlignment="1" applyProtection="1">
      <alignment horizontal="left" vertical="top"/>
    </xf>
    <xf numFmtId="0" fontId="7" fillId="0" borderId="12" xfId="0" applyFont="1" applyBorder="1" applyAlignment="1" applyProtection="1">
      <alignment horizontal="center" vertical="top"/>
    </xf>
    <xf numFmtId="0" fontId="3" fillId="0" borderId="13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center" textRotation="90"/>
    </xf>
    <xf numFmtId="0" fontId="3" fillId="0" borderId="6" xfId="0" applyFont="1" applyBorder="1" applyAlignment="1" applyProtection="1">
      <alignment horizontal="center" vertical="top"/>
    </xf>
    <xf numFmtId="0" fontId="3" fillId="0" borderId="11" xfId="0" applyFont="1" applyBorder="1" applyAlignment="1" applyProtection="1">
      <alignment horizontal="center" vertical="top"/>
    </xf>
    <xf numFmtId="0" fontId="3" fillId="0" borderId="2" xfId="0" applyFont="1" applyBorder="1" applyAlignment="1" applyProtection="1">
      <alignment horizontal="center" vertical="top"/>
    </xf>
    <xf numFmtId="0" fontId="3" fillId="0" borderId="2" xfId="0" applyFont="1" applyBorder="1" applyAlignment="1" applyProtection="1">
      <alignment horizontal="center" vertical="top" wrapText="1"/>
    </xf>
    <xf numFmtId="0" fontId="3" fillId="0" borderId="11" xfId="0" applyFont="1" applyBorder="1" applyAlignment="1" applyProtection="1">
      <alignment horizontal="center" vertical="top" wrapText="1"/>
    </xf>
    <xf numFmtId="0" fontId="3" fillId="0" borderId="6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 wrapText="1"/>
    </xf>
    <xf numFmtId="0" fontId="4" fillId="0" borderId="3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 textRotation="90"/>
    </xf>
    <xf numFmtId="0" fontId="3" fillId="0" borderId="0" xfId="0" applyFont="1" applyBorder="1" applyAlignment="1" applyProtection="1">
      <alignment horizontal="center" textRotation="90" wrapText="1"/>
    </xf>
    <xf numFmtId="0" fontId="3" fillId="0" borderId="9" xfId="0" applyFont="1" applyBorder="1" applyAlignment="1" applyProtection="1">
      <alignment horizontal="center" textRotation="90" wrapText="1"/>
    </xf>
  </cellXfs>
  <cellStyles count="1">
    <cellStyle name="Standard" xfId="0" builtinId="0"/>
  </cellStyles>
  <dxfs count="2">
    <dxf>
      <font>
        <color rgb="FFFF0000"/>
      </font>
      <fill>
        <patternFill>
          <bgColor theme="0"/>
        </patternFill>
      </fill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0</xdr:row>
          <xdr:rowOff>0</xdr:rowOff>
        </xdr:from>
        <xdr:to>
          <xdr:col>31</xdr:col>
          <xdr:colOff>19050</xdr:colOff>
          <xdr:row>1</xdr:row>
          <xdr:rowOff>9525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9525</xdr:colOff>
      <xdr:row>41</xdr:row>
      <xdr:rowOff>114300</xdr:rowOff>
    </xdr:from>
    <xdr:to>
      <xdr:col>20</xdr:col>
      <xdr:colOff>9525</xdr:colOff>
      <xdr:row>41</xdr:row>
      <xdr:rowOff>114300</xdr:rowOff>
    </xdr:to>
    <xdr:sp macro="" textlink="">
      <xdr:nvSpPr>
        <xdr:cNvPr id="2199" name="Line 35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>
          <a:spLocks noChangeShapeType="1"/>
        </xdr:cNvSpPr>
      </xdr:nvSpPr>
      <xdr:spPr bwMode="auto">
        <a:xfrm>
          <a:off x="4543425" y="9696450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9525</xdr:colOff>
      <xdr:row>20</xdr:row>
      <xdr:rowOff>114300</xdr:rowOff>
    </xdr:from>
    <xdr:to>
      <xdr:col>20</xdr:col>
      <xdr:colOff>9525</xdr:colOff>
      <xdr:row>20</xdr:row>
      <xdr:rowOff>114300</xdr:rowOff>
    </xdr:to>
    <xdr:sp macro="" textlink="">
      <xdr:nvSpPr>
        <xdr:cNvPr id="2201" name="Line 6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>
          <a:spLocks noChangeShapeType="1"/>
        </xdr:cNvSpPr>
      </xdr:nvSpPr>
      <xdr:spPr bwMode="auto">
        <a:xfrm>
          <a:off x="4543425" y="3971925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9525</xdr:colOff>
      <xdr:row>27</xdr:row>
      <xdr:rowOff>114300</xdr:rowOff>
    </xdr:from>
    <xdr:to>
      <xdr:col>20</xdr:col>
      <xdr:colOff>9525</xdr:colOff>
      <xdr:row>27</xdr:row>
      <xdr:rowOff>114300</xdr:rowOff>
    </xdr:to>
    <xdr:sp macro="" textlink="">
      <xdr:nvSpPr>
        <xdr:cNvPr id="2202" name="Line 63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>
          <a:spLocks noChangeShapeType="1"/>
        </xdr:cNvSpPr>
      </xdr:nvSpPr>
      <xdr:spPr bwMode="auto">
        <a:xfrm>
          <a:off x="4543425" y="5495925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9525</xdr:colOff>
      <xdr:row>34</xdr:row>
      <xdr:rowOff>114300</xdr:rowOff>
    </xdr:from>
    <xdr:to>
      <xdr:col>20</xdr:col>
      <xdr:colOff>9525</xdr:colOff>
      <xdr:row>34</xdr:row>
      <xdr:rowOff>114300</xdr:rowOff>
    </xdr:to>
    <xdr:sp macro="" textlink="">
      <xdr:nvSpPr>
        <xdr:cNvPr id="2204" name="Line 66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>
          <a:spLocks noChangeShapeType="1"/>
        </xdr:cNvSpPr>
      </xdr:nvSpPr>
      <xdr:spPr bwMode="auto">
        <a:xfrm>
          <a:off x="4543425" y="7019925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9525</xdr:colOff>
      <xdr:row>46</xdr:row>
      <xdr:rowOff>114300</xdr:rowOff>
    </xdr:from>
    <xdr:to>
      <xdr:col>20</xdr:col>
      <xdr:colOff>9525</xdr:colOff>
      <xdr:row>46</xdr:row>
      <xdr:rowOff>114300</xdr:rowOff>
    </xdr:to>
    <xdr:sp macro="" textlink="">
      <xdr:nvSpPr>
        <xdr:cNvPr id="2206" name="Line 68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>
          <a:spLocks noChangeShapeType="1"/>
        </xdr:cNvSpPr>
      </xdr:nvSpPr>
      <xdr:spPr bwMode="auto">
        <a:xfrm>
          <a:off x="4543425" y="10915650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46</xdr:row>
      <xdr:rowOff>133350</xdr:rowOff>
    </xdr:from>
    <xdr:to>
      <xdr:col>27</xdr:col>
      <xdr:colOff>142875</xdr:colOff>
      <xdr:row>46</xdr:row>
      <xdr:rowOff>133350</xdr:rowOff>
    </xdr:to>
    <xdr:sp macro="" textlink="">
      <xdr:nvSpPr>
        <xdr:cNvPr id="2207" name="Line 70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>
          <a:spLocks noChangeShapeType="1"/>
        </xdr:cNvSpPr>
      </xdr:nvSpPr>
      <xdr:spPr bwMode="auto">
        <a:xfrm>
          <a:off x="5457825" y="1093470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28575</xdr:colOff>
      <xdr:row>15</xdr:row>
      <xdr:rowOff>200025</xdr:rowOff>
    </xdr:from>
    <xdr:to>
      <xdr:col>19</xdr:col>
      <xdr:colOff>47625</xdr:colOff>
      <xdr:row>15</xdr:row>
      <xdr:rowOff>200025</xdr:rowOff>
    </xdr:to>
    <xdr:sp macro="" textlink="">
      <xdr:nvSpPr>
        <xdr:cNvPr id="2208" name="Line 3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>
          <a:spLocks noChangeShapeType="1"/>
        </xdr:cNvSpPr>
      </xdr:nvSpPr>
      <xdr:spPr bwMode="auto">
        <a:xfrm>
          <a:off x="4362450" y="329565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38100</xdr:colOff>
      <xdr:row>13</xdr:row>
      <xdr:rowOff>228600</xdr:rowOff>
    </xdr:from>
    <xdr:to>
      <xdr:col>19</xdr:col>
      <xdr:colOff>47625</xdr:colOff>
      <xdr:row>15</xdr:row>
      <xdr:rowOff>142875</xdr:rowOff>
    </xdr:to>
    <xdr:sp macro="" textlink="">
      <xdr:nvSpPr>
        <xdr:cNvPr id="2209" name="Line 3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>
          <a:spLocks noChangeShapeType="1"/>
        </xdr:cNvSpPr>
      </xdr:nvSpPr>
      <xdr:spPr bwMode="auto">
        <a:xfrm>
          <a:off x="4371975" y="2971800"/>
          <a:ext cx="466725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275731</xdr:colOff>
      <xdr:row>13</xdr:row>
      <xdr:rowOff>190925</xdr:rowOff>
    </xdr:from>
    <xdr:to>
      <xdr:col>19</xdr:col>
      <xdr:colOff>53794</xdr:colOff>
      <xdr:row>14</xdr:row>
      <xdr:rowOff>66338</xdr:rowOff>
    </xdr:to>
    <xdr:sp macro="" textlink="">
      <xdr:nvSpPr>
        <xdr:cNvPr id="34" name="Textfeld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 rot="1752655">
          <a:off x="4285756" y="2934125"/>
          <a:ext cx="559113" cy="1230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500"/>
            <a:t>Gewicht: 20%</a:t>
          </a:r>
        </a:p>
      </xdr:txBody>
    </xdr:sp>
    <xdr:clientData/>
  </xdr:twoCellAnchor>
  <xdr:twoCellAnchor>
    <xdr:from>
      <xdr:col>16</xdr:col>
      <xdr:colOff>266066</xdr:colOff>
      <xdr:row>15</xdr:row>
      <xdr:rowOff>81069</xdr:rowOff>
    </xdr:from>
    <xdr:to>
      <xdr:col>19</xdr:col>
      <xdr:colOff>43553</xdr:colOff>
      <xdr:row>15</xdr:row>
      <xdr:rowOff>189606</xdr:rowOff>
    </xdr:to>
    <xdr:sp macro="" textlink="">
      <xdr:nvSpPr>
        <xdr:cNvPr id="35" name="Textfeld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276091" y="3176694"/>
          <a:ext cx="558537" cy="1085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500"/>
            <a:t>5Gewicht: 10%</a:t>
          </a:r>
        </a:p>
      </xdr:txBody>
    </xdr:sp>
    <xdr:clientData/>
  </xdr:twoCellAnchor>
  <xdr:twoCellAnchor>
    <xdr:from>
      <xdr:col>16</xdr:col>
      <xdr:colOff>240687</xdr:colOff>
      <xdr:row>15</xdr:row>
      <xdr:rowOff>228564</xdr:rowOff>
    </xdr:from>
    <xdr:to>
      <xdr:col>20</xdr:col>
      <xdr:colOff>10091</xdr:colOff>
      <xdr:row>17</xdr:row>
      <xdr:rowOff>39913</xdr:rowOff>
    </xdr:to>
    <xdr:sp macro="" textlink="">
      <xdr:nvSpPr>
        <xdr:cNvPr id="36" name="Textfeld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 rot="20135522" flipH="1">
          <a:off x="4233860" y="3247256"/>
          <a:ext cx="612000" cy="119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500"/>
            <a:t>Gewicht: 20%</a:t>
          </a:r>
        </a:p>
      </xdr:txBody>
    </xdr:sp>
    <xdr:clientData/>
  </xdr:twoCellAnchor>
  <xdr:twoCellAnchor>
    <xdr:from>
      <xdr:col>17</xdr:col>
      <xdr:colOff>47625</xdr:colOff>
      <xdr:row>15</xdr:row>
      <xdr:rowOff>238125</xdr:rowOff>
    </xdr:from>
    <xdr:to>
      <xdr:col>19</xdr:col>
      <xdr:colOff>47625</xdr:colOff>
      <xdr:row>17</xdr:row>
      <xdr:rowOff>142875</xdr:rowOff>
    </xdr:to>
    <xdr:sp macro="" textlink="">
      <xdr:nvSpPr>
        <xdr:cNvPr id="2213" name="Line 3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>
          <a:spLocks noChangeShapeType="1"/>
        </xdr:cNvSpPr>
      </xdr:nvSpPr>
      <xdr:spPr bwMode="auto">
        <a:xfrm flipV="1">
          <a:off x="4381500" y="3333750"/>
          <a:ext cx="45720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28575</xdr:colOff>
      <xdr:row>11</xdr:row>
      <xdr:rowOff>190500</xdr:rowOff>
    </xdr:from>
    <xdr:to>
      <xdr:col>20</xdr:col>
      <xdr:colOff>9525</xdr:colOff>
      <xdr:row>15</xdr:row>
      <xdr:rowOff>38100</xdr:rowOff>
    </xdr:to>
    <xdr:sp macro="" textlink="">
      <xdr:nvSpPr>
        <xdr:cNvPr id="2214" name="Line 3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>
          <a:spLocks noChangeShapeType="1"/>
        </xdr:cNvSpPr>
      </xdr:nvSpPr>
      <xdr:spPr bwMode="auto">
        <a:xfrm>
          <a:off x="4362450" y="2581275"/>
          <a:ext cx="504825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181400</xdr:colOff>
      <xdr:row>10</xdr:row>
      <xdr:rowOff>47796</xdr:rowOff>
    </xdr:from>
    <xdr:to>
      <xdr:col>18</xdr:col>
      <xdr:colOff>99334</xdr:colOff>
      <xdr:row>14</xdr:row>
      <xdr:rowOff>32874</xdr:rowOff>
    </xdr:to>
    <xdr:sp macro="" textlink="">
      <xdr:nvSpPr>
        <xdr:cNvPr id="39" name="Textfeld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 rot="2809535">
          <a:off x="4455245" y="2467910"/>
          <a:ext cx="609494" cy="12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500"/>
            <a:t>Gewicht 50%: 50%</a:t>
          </a:r>
        </a:p>
      </xdr:txBody>
    </xdr:sp>
    <xdr:clientData/>
  </xdr:twoCellAnchor>
  <xdr:twoCellAnchor>
    <xdr:from>
      <xdr:col>24</xdr:col>
      <xdr:colOff>66675</xdr:colOff>
      <xdr:row>15</xdr:row>
      <xdr:rowOff>123825</xdr:rowOff>
    </xdr:from>
    <xdr:to>
      <xdr:col>27</xdr:col>
      <xdr:colOff>152400</xdr:colOff>
      <xdr:row>15</xdr:row>
      <xdr:rowOff>123825</xdr:rowOff>
    </xdr:to>
    <xdr:sp macro="" textlink="">
      <xdr:nvSpPr>
        <xdr:cNvPr id="2216" name="Line 2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>
          <a:spLocks noChangeShapeType="1"/>
        </xdr:cNvSpPr>
      </xdr:nvSpPr>
      <xdr:spPr bwMode="auto">
        <a:xfrm>
          <a:off x="5324475" y="3219450"/>
          <a:ext cx="609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21983</xdr:colOff>
      <xdr:row>40</xdr:row>
      <xdr:rowOff>36635</xdr:rowOff>
    </xdr:from>
    <xdr:to>
      <xdr:col>25</xdr:col>
      <xdr:colOff>155333</xdr:colOff>
      <xdr:row>43</xdr:row>
      <xdr:rowOff>245452</xdr:rowOff>
    </xdr:to>
    <xdr:sp macro="" textlink="">
      <xdr:nvSpPr>
        <xdr:cNvPr id="22" name="Geschweifte Klammer rechts 57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/>
        </xdr:cNvSpPr>
      </xdr:nvSpPr>
      <xdr:spPr bwMode="auto">
        <a:xfrm>
          <a:off x="5451233" y="7876443"/>
          <a:ext cx="133350" cy="619124"/>
        </a:xfrm>
        <a:prstGeom prst="rightBrace">
          <a:avLst>
            <a:gd name="adj1" fmla="val 8555"/>
            <a:gd name="adj2" fmla="val 81866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7330</xdr:colOff>
      <xdr:row>43</xdr:row>
      <xdr:rowOff>131886</xdr:rowOff>
    </xdr:from>
    <xdr:to>
      <xdr:col>27</xdr:col>
      <xdr:colOff>187330</xdr:colOff>
      <xdr:row>43</xdr:row>
      <xdr:rowOff>131886</xdr:rowOff>
    </xdr:to>
    <xdr:sp macro="" textlink="">
      <xdr:nvSpPr>
        <xdr:cNvPr id="23" name="Line 30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 flipV="1">
          <a:off x="5758965" y="8382001"/>
          <a:ext cx="180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14653</xdr:colOff>
      <xdr:row>34</xdr:row>
      <xdr:rowOff>7327</xdr:rowOff>
    </xdr:from>
    <xdr:to>
      <xdr:col>25</xdr:col>
      <xdr:colOff>168519</xdr:colOff>
      <xdr:row>38</xdr:row>
      <xdr:rowOff>241789</xdr:rowOff>
    </xdr:to>
    <xdr:sp macro="" textlink="">
      <xdr:nvSpPr>
        <xdr:cNvPr id="2" name="Geschweifte Klammer recht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5443903" y="6792058"/>
          <a:ext cx="153866" cy="937846"/>
        </a:xfrm>
        <a:prstGeom prst="rightBrac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CH" sz="1100"/>
        </a:p>
      </xdr:txBody>
    </xdr:sp>
    <xdr:clientData/>
  </xdr:twoCellAnchor>
  <xdr:twoCellAnchor>
    <xdr:from>
      <xdr:col>27</xdr:col>
      <xdr:colOff>13190</xdr:colOff>
      <xdr:row>36</xdr:row>
      <xdr:rowOff>123080</xdr:rowOff>
    </xdr:from>
    <xdr:to>
      <xdr:col>27</xdr:col>
      <xdr:colOff>193190</xdr:colOff>
      <xdr:row>36</xdr:row>
      <xdr:rowOff>123080</xdr:rowOff>
    </xdr:to>
    <xdr:sp macro="" textlink="">
      <xdr:nvSpPr>
        <xdr:cNvPr id="26" name="Line 30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 flipV="1">
          <a:off x="5764825" y="7259503"/>
          <a:ext cx="180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13187</xdr:colOff>
      <xdr:row>27</xdr:row>
      <xdr:rowOff>13189</xdr:rowOff>
    </xdr:from>
    <xdr:to>
      <xdr:col>25</xdr:col>
      <xdr:colOff>167053</xdr:colOff>
      <xdr:row>31</xdr:row>
      <xdr:rowOff>247651</xdr:rowOff>
    </xdr:to>
    <xdr:sp macro="" textlink="">
      <xdr:nvSpPr>
        <xdr:cNvPr id="27" name="Geschweifte Klammer rechts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 bwMode="auto">
        <a:xfrm>
          <a:off x="5442437" y="5273920"/>
          <a:ext cx="153866" cy="937846"/>
        </a:xfrm>
        <a:prstGeom prst="rightBrac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CH" sz="1100"/>
        </a:p>
      </xdr:txBody>
    </xdr:sp>
    <xdr:clientData/>
  </xdr:twoCellAnchor>
  <xdr:twoCellAnchor>
    <xdr:from>
      <xdr:col>27</xdr:col>
      <xdr:colOff>11724</xdr:colOff>
      <xdr:row>29</xdr:row>
      <xdr:rowOff>136269</xdr:rowOff>
    </xdr:from>
    <xdr:to>
      <xdr:col>27</xdr:col>
      <xdr:colOff>191724</xdr:colOff>
      <xdr:row>29</xdr:row>
      <xdr:rowOff>136269</xdr:rowOff>
    </xdr:to>
    <xdr:sp macro="" textlink="">
      <xdr:nvSpPr>
        <xdr:cNvPr id="28" name="Line 3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 flipV="1">
          <a:off x="5763359" y="5748692"/>
          <a:ext cx="180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29310</xdr:colOff>
      <xdr:row>19</xdr:row>
      <xdr:rowOff>51289</xdr:rowOff>
    </xdr:from>
    <xdr:to>
      <xdr:col>25</xdr:col>
      <xdr:colOff>162660</xdr:colOff>
      <xdr:row>23</xdr:row>
      <xdr:rowOff>10991</xdr:rowOff>
    </xdr:to>
    <xdr:sp macro="" textlink="">
      <xdr:nvSpPr>
        <xdr:cNvPr id="29" name="Geschweifte Klammer rechts 5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/>
        </xdr:cNvSpPr>
      </xdr:nvSpPr>
      <xdr:spPr bwMode="auto">
        <a:xfrm>
          <a:off x="5458560" y="3729404"/>
          <a:ext cx="133350" cy="619125"/>
        </a:xfrm>
        <a:prstGeom prst="rightBrace">
          <a:avLst>
            <a:gd name="adj1" fmla="val 8555"/>
            <a:gd name="adj2" fmla="val 81866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14657</xdr:colOff>
      <xdr:row>22</xdr:row>
      <xdr:rowOff>161194</xdr:rowOff>
    </xdr:from>
    <xdr:to>
      <xdr:col>27</xdr:col>
      <xdr:colOff>194657</xdr:colOff>
      <xdr:row>22</xdr:row>
      <xdr:rowOff>161194</xdr:rowOff>
    </xdr:to>
    <xdr:sp macro="" textlink="">
      <xdr:nvSpPr>
        <xdr:cNvPr id="30" name="Line 30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 flipV="1">
          <a:off x="5766292" y="4249617"/>
          <a:ext cx="180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66"/>
  <sheetViews>
    <sheetView tabSelected="1" topLeftCell="A19" zoomScale="120" zoomScaleNormal="120" workbookViewId="0">
      <selection activeCell="W23" sqref="W23"/>
    </sheetView>
  </sheetViews>
  <sheetFormatPr baseColWidth="10" defaultColWidth="11.42578125" defaultRowHeight="11.25"/>
  <cols>
    <col min="1" max="1" width="3.28515625" style="8" customWidth="1"/>
    <col min="2" max="2" width="23.140625" style="8" customWidth="1"/>
    <col min="3" max="3" width="0.5703125" style="8" customWidth="1"/>
    <col min="4" max="4" width="4.85546875" style="8" customWidth="1"/>
    <col min="5" max="5" width="0.5703125" style="8" customWidth="1"/>
    <col min="6" max="6" width="4.85546875" style="8" customWidth="1"/>
    <col min="7" max="7" width="0.5703125" style="8" customWidth="1"/>
    <col min="8" max="8" width="4.85546875" style="8" customWidth="1"/>
    <col min="9" max="9" width="0.5703125" style="8" customWidth="1"/>
    <col min="10" max="10" width="4.85546875" style="8" customWidth="1"/>
    <col min="11" max="11" width="0.5703125" style="8" customWidth="1"/>
    <col min="12" max="12" width="4.85546875" style="8" customWidth="1"/>
    <col min="13" max="13" width="0.5703125" style="8" customWidth="1"/>
    <col min="14" max="14" width="4.85546875" style="8" customWidth="1"/>
    <col min="15" max="16" width="0.5703125" style="8" customWidth="1"/>
    <col min="17" max="17" width="4.85546875" style="8" customWidth="1"/>
    <col min="18" max="18" width="3" style="8" customWidth="1"/>
    <col min="19" max="19" width="3.85546875" style="8" customWidth="1"/>
    <col min="20" max="20" width="1" style="32" customWidth="1"/>
    <col min="21" max="22" width="0.5703125" style="8" customWidth="1"/>
    <col min="23" max="23" width="3.85546875" style="8" customWidth="1"/>
    <col min="24" max="24" width="1" style="32" customWidth="1"/>
    <col min="25" max="25" width="3" style="8" customWidth="1"/>
    <col min="26" max="26" width="3.85546875" style="8" customWidth="1"/>
    <col min="27" max="27" width="1" style="32" customWidth="1"/>
    <col min="28" max="28" width="3" style="8" customWidth="1"/>
    <col min="29" max="29" width="0.5703125" style="8" customWidth="1"/>
    <col min="30" max="30" width="3.85546875" style="8" customWidth="1"/>
    <col min="31" max="31" width="1" style="32" customWidth="1"/>
    <col min="32" max="32" width="1.140625" style="8" customWidth="1"/>
    <col min="33" max="33" width="0.5703125" style="8" customWidth="1"/>
    <col min="34" max="16384" width="11.42578125" style="8"/>
  </cols>
  <sheetData>
    <row r="1" spans="1:32" ht="12">
      <c r="A1" s="31" t="s">
        <v>39</v>
      </c>
    </row>
    <row r="2" spans="1:32" ht="12">
      <c r="A2" s="31" t="s">
        <v>40</v>
      </c>
    </row>
    <row r="3" spans="1:32" ht="13.5" customHeight="1"/>
    <row r="4" spans="1:32" ht="18">
      <c r="A4" s="33" t="s">
        <v>0</v>
      </c>
      <c r="F4" s="68" t="s">
        <v>53</v>
      </c>
    </row>
    <row r="5" spans="1:32" ht="12">
      <c r="A5" s="34" t="s">
        <v>20</v>
      </c>
      <c r="F5" s="67"/>
      <c r="AF5" s="4"/>
    </row>
    <row r="6" spans="1:32" ht="15" customHeight="1">
      <c r="B6" s="35"/>
    </row>
    <row r="7" spans="1:32" s="4" customFormat="1" ht="2.25" customHeight="1">
      <c r="A7" s="89"/>
      <c r="B7" s="90"/>
      <c r="C7" s="1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5"/>
      <c r="U7" s="47"/>
      <c r="V7" s="11"/>
      <c r="W7" s="92"/>
      <c r="X7" s="92"/>
      <c r="Y7" s="92"/>
      <c r="Z7" s="92"/>
      <c r="AA7" s="92"/>
      <c r="AB7" s="93"/>
      <c r="AC7" s="94"/>
      <c r="AD7" s="92"/>
      <c r="AE7" s="92"/>
      <c r="AF7" s="93"/>
    </row>
    <row r="8" spans="1:32" s="39" customFormat="1" ht="34.5" customHeight="1">
      <c r="A8" s="95" t="s">
        <v>1</v>
      </c>
      <c r="B8" s="96"/>
      <c r="C8" s="36"/>
      <c r="D8" s="97" t="s">
        <v>2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37"/>
      <c r="U8" s="38"/>
      <c r="V8" s="36"/>
      <c r="W8" s="98" t="s">
        <v>3</v>
      </c>
      <c r="X8" s="98"/>
      <c r="Y8" s="98"/>
      <c r="Z8" s="98"/>
      <c r="AA8" s="98"/>
      <c r="AB8" s="99"/>
      <c r="AC8" s="100" t="s">
        <v>4</v>
      </c>
      <c r="AD8" s="98"/>
      <c r="AE8" s="98"/>
      <c r="AF8" s="99"/>
    </row>
    <row r="9" spans="1:32" s="43" customFormat="1" ht="51.75" customHeight="1">
      <c r="A9" s="40"/>
      <c r="B9" s="41"/>
      <c r="C9" s="40"/>
      <c r="D9" s="41" t="s">
        <v>5</v>
      </c>
      <c r="E9" s="41"/>
      <c r="F9" s="41" t="s">
        <v>6</v>
      </c>
      <c r="G9" s="41"/>
      <c r="H9" s="41" t="s">
        <v>7</v>
      </c>
      <c r="I9" s="41"/>
      <c r="J9" s="41" t="s">
        <v>8</v>
      </c>
      <c r="K9" s="41"/>
      <c r="L9" s="41" t="s">
        <v>9</v>
      </c>
      <c r="M9" s="41"/>
      <c r="N9" s="41" t="s">
        <v>10</v>
      </c>
      <c r="O9" s="41"/>
      <c r="P9" s="40"/>
      <c r="Q9" s="41" t="s">
        <v>11</v>
      </c>
      <c r="R9" s="41"/>
      <c r="S9" s="101" t="s">
        <v>12</v>
      </c>
      <c r="T9" s="101"/>
      <c r="U9" s="41"/>
      <c r="V9" s="40"/>
      <c r="W9" s="102" t="s">
        <v>13</v>
      </c>
      <c r="X9" s="102"/>
      <c r="Y9" s="41"/>
      <c r="Z9" s="101" t="s">
        <v>11</v>
      </c>
      <c r="AA9" s="101"/>
      <c r="AB9" s="41"/>
      <c r="AC9" s="40"/>
      <c r="AD9" s="101" t="s">
        <v>14</v>
      </c>
      <c r="AE9" s="101"/>
      <c r="AF9" s="42"/>
    </row>
    <row r="10" spans="1:32" s="43" customFormat="1" ht="2.25" customHeight="1">
      <c r="A10" s="44"/>
      <c r="B10" s="45"/>
      <c r="C10" s="4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4"/>
      <c r="Q10" s="45"/>
      <c r="R10" s="45"/>
      <c r="S10" s="88"/>
      <c r="T10" s="88"/>
      <c r="U10" s="45"/>
      <c r="V10" s="44"/>
      <c r="W10" s="103"/>
      <c r="X10" s="103"/>
      <c r="Y10" s="45"/>
      <c r="Z10" s="88"/>
      <c r="AA10" s="88"/>
      <c r="AB10" s="45"/>
      <c r="AC10" s="44"/>
      <c r="AD10" s="88"/>
      <c r="AE10" s="88"/>
      <c r="AF10" s="46"/>
    </row>
    <row r="11" spans="1:32" s="43" customFormat="1" ht="4.5" customHeight="1">
      <c r="A11" s="40"/>
      <c r="B11" s="41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0"/>
      <c r="Q11" s="41"/>
      <c r="R11" s="41"/>
      <c r="S11" s="41"/>
      <c r="T11" s="41"/>
      <c r="U11" s="41"/>
      <c r="V11" s="40"/>
      <c r="W11" s="50"/>
      <c r="X11" s="50"/>
      <c r="Y11" s="41"/>
      <c r="Z11" s="41"/>
      <c r="AA11" s="41"/>
      <c r="AB11" s="41"/>
      <c r="AC11" s="40"/>
      <c r="AD11" s="41"/>
      <c r="AE11" s="41"/>
      <c r="AF11" s="42"/>
    </row>
    <row r="12" spans="1:32" ht="20.100000000000001" customHeight="1">
      <c r="A12" s="51">
        <v>1</v>
      </c>
      <c r="B12" s="2" t="s">
        <v>21</v>
      </c>
      <c r="C12" s="85" t="s">
        <v>45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4"/>
      <c r="P12" s="58"/>
      <c r="Q12" s="60"/>
      <c r="R12" s="2"/>
      <c r="S12" s="4"/>
      <c r="T12" s="4"/>
      <c r="U12" s="4"/>
      <c r="V12" s="1"/>
      <c r="W12" s="15"/>
      <c r="X12" s="15"/>
      <c r="Y12" s="15"/>
      <c r="Z12" s="15"/>
      <c r="AA12" s="15"/>
      <c r="AB12" s="15"/>
      <c r="AC12" s="1"/>
      <c r="AD12" s="2"/>
      <c r="AE12" s="6"/>
      <c r="AF12" s="7"/>
    </row>
    <row r="13" spans="1:32" s="19" customFormat="1" ht="4.5" customHeight="1">
      <c r="A13" s="16"/>
      <c r="B13" s="17"/>
      <c r="C13" s="59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7"/>
      <c r="P13" s="59"/>
      <c r="Q13" s="17"/>
      <c r="R13" s="17"/>
      <c r="S13" s="74"/>
      <c r="T13" s="74"/>
      <c r="U13" s="17"/>
      <c r="V13" s="16"/>
      <c r="W13" s="18"/>
      <c r="X13" s="18"/>
      <c r="Y13" s="18"/>
      <c r="Z13" s="18"/>
      <c r="AA13" s="57"/>
      <c r="AB13" s="17"/>
      <c r="AC13" s="16"/>
      <c r="AD13" s="74"/>
      <c r="AE13" s="74"/>
      <c r="AF13" s="20"/>
    </row>
    <row r="14" spans="1:32" ht="20.100000000000001" customHeight="1">
      <c r="A14" s="1"/>
      <c r="B14" s="2"/>
      <c r="C14" s="85" t="s">
        <v>42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4"/>
      <c r="P14" s="58"/>
      <c r="Q14" s="60"/>
      <c r="R14" s="2"/>
      <c r="S14" s="2"/>
      <c r="T14" s="6"/>
      <c r="U14" s="4"/>
      <c r="V14" s="1"/>
      <c r="W14" s="15"/>
      <c r="X14" s="15"/>
      <c r="Y14" s="15"/>
      <c r="Z14" s="15"/>
      <c r="AA14" s="15"/>
      <c r="AB14" s="15"/>
      <c r="AC14" s="1"/>
      <c r="AD14" s="2"/>
      <c r="AE14" s="6"/>
      <c r="AF14" s="7"/>
    </row>
    <row r="15" spans="1:32" s="19" customFormat="1" ht="4.5" customHeight="1">
      <c r="A15" s="16"/>
      <c r="B15" s="17"/>
      <c r="C15" s="5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7"/>
      <c r="P15" s="59"/>
      <c r="Q15" s="17"/>
      <c r="R15" s="17"/>
      <c r="S15" s="74"/>
      <c r="T15" s="74"/>
      <c r="U15" s="17"/>
      <c r="V15" s="16"/>
      <c r="W15" s="18"/>
      <c r="X15" s="18"/>
      <c r="Y15" s="18"/>
      <c r="Z15" s="18"/>
      <c r="AA15" s="18"/>
      <c r="AB15" s="17"/>
      <c r="AC15" s="16"/>
      <c r="AD15" s="74"/>
      <c r="AE15" s="74"/>
      <c r="AF15" s="20"/>
    </row>
    <row r="16" spans="1:32" ht="20.100000000000001" customHeight="1">
      <c r="A16" s="1"/>
      <c r="B16" s="2"/>
      <c r="C16" s="85" t="s">
        <v>43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4"/>
      <c r="P16" s="58"/>
      <c r="Q16" s="60"/>
      <c r="R16" s="2"/>
      <c r="S16" s="2"/>
      <c r="T16" s="6"/>
      <c r="U16" s="4"/>
      <c r="V16" s="1"/>
      <c r="W16" s="52">
        <f>ROUND(((Q12*0.5)+(Q14*0.2)+(Q16*0.1)+(Q18*0.2))/0.1,0)*0.1</f>
        <v>0</v>
      </c>
      <c r="X16" s="23"/>
      <c r="Y16" s="15"/>
      <c r="Z16" s="15"/>
      <c r="AA16" s="15"/>
      <c r="AB16" s="15"/>
      <c r="AC16" s="1"/>
      <c r="AD16" s="22">
        <f>W16</f>
        <v>0</v>
      </c>
      <c r="AE16" s="23"/>
      <c r="AF16" s="7"/>
    </row>
    <row r="17" spans="1:32" s="19" customFormat="1" ht="4.5" customHeight="1">
      <c r="A17" s="16"/>
      <c r="B17" s="17"/>
      <c r="C17" s="59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"/>
      <c r="P17" s="59"/>
      <c r="Q17" s="17"/>
      <c r="R17" s="17"/>
      <c r="S17" s="74"/>
      <c r="T17" s="74"/>
      <c r="U17" s="17"/>
      <c r="V17" s="16"/>
      <c r="W17" s="87"/>
      <c r="X17" s="87"/>
      <c r="Y17" s="18"/>
      <c r="Z17" s="18"/>
      <c r="AA17" s="18"/>
      <c r="AB17" s="17"/>
      <c r="AC17" s="16"/>
      <c r="AD17" s="74"/>
      <c r="AE17" s="74"/>
      <c r="AF17" s="20"/>
    </row>
    <row r="18" spans="1:32" ht="20.100000000000001" customHeight="1">
      <c r="A18" s="1"/>
      <c r="B18" s="2"/>
      <c r="C18" s="85" t="s">
        <v>44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4"/>
      <c r="P18" s="58"/>
      <c r="Q18" s="60"/>
      <c r="R18" s="2"/>
      <c r="S18" s="2"/>
      <c r="T18" s="6"/>
      <c r="U18" s="4"/>
      <c r="V18" s="69" t="s">
        <v>50</v>
      </c>
      <c r="W18" s="70"/>
      <c r="X18" s="70"/>
      <c r="Y18" s="70"/>
      <c r="Z18" s="70"/>
      <c r="AA18" s="70"/>
      <c r="AB18" s="71"/>
      <c r="AC18" s="1"/>
      <c r="AD18" s="22">
        <f>W16</f>
        <v>0</v>
      </c>
      <c r="AE18" s="23"/>
      <c r="AF18" s="7"/>
    </row>
    <row r="19" spans="1:32" s="19" customFormat="1" ht="4.5" customHeight="1">
      <c r="A19" s="24"/>
      <c r="B19" s="25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4"/>
      <c r="Q19" s="25"/>
      <c r="R19" s="25"/>
      <c r="S19" s="73"/>
      <c r="T19" s="73"/>
      <c r="U19" s="25"/>
      <c r="V19" s="24"/>
      <c r="W19" s="73"/>
      <c r="X19" s="73"/>
      <c r="Y19" s="25"/>
      <c r="Z19" s="73"/>
      <c r="AA19" s="73"/>
      <c r="AB19" s="25"/>
      <c r="AC19" s="24"/>
      <c r="AD19" s="84"/>
      <c r="AE19" s="84"/>
      <c r="AF19" s="27"/>
    </row>
    <row r="20" spans="1:32" s="4" customFormat="1" ht="4.5" customHeight="1">
      <c r="A20" s="1"/>
      <c r="B20" s="47"/>
      <c r="P20" s="1"/>
      <c r="T20" s="6"/>
      <c r="V20" s="1"/>
      <c r="X20" s="6"/>
      <c r="AA20" s="6"/>
      <c r="AC20" s="1"/>
      <c r="AE20" s="6"/>
      <c r="AF20" s="7"/>
    </row>
    <row r="21" spans="1:32" ht="20.100000000000001" customHeight="1">
      <c r="A21" s="51">
        <v>2</v>
      </c>
      <c r="B21" s="54" t="s">
        <v>23</v>
      </c>
      <c r="C21" s="4"/>
      <c r="D21" s="3"/>
      <c r="E21" s="3"/>
      <c r="F21" s="3"/>
      <c r="G21" s="3"/>
      <c r="H21" s="9"/>
      <c r="I21" s="3"/>
      <c r="J21" s="9"/>
      <c r="K21" s="3"/>
      <c r="L21" s="9"/>
      <c r="M21" s="3"/>
      <c r="N21" s="9"/>
      <c r="O21" s="4"/>
      <c r="P21" s="1"/>
      <c r="Q21" s="12">
        <f>H21+J21+L21+N21</f>
        <v>0</v>
      </c>
      <c r="R21" s="2" t="s">
        <v>19</v>
      </c>
      <c r="S21" s="4"/>
      <c r="T21" s="4"/>
      <c r="U21" s="4"/>
      <c r="V21" s="1"/>
      <c r="W21" s="13">
        <f>IF(SUM(H21:N21)&gt;0,ROUND(AVERAGE(H21,J21,L21,N21)/0.5,0)*0.5,0)</f>
        <v>0</v>
      </c>
      <c r="X21" s="14"/>
      <c r="Y21" s="2"/>
      <c r="Z21" s="15"/>
      <c r="AA21" s="6"/>
      <c r="AB21" s="2"/>
      <c r="AC21" s="1"/>
      <c r="AD21" s="2"/>
      <c r="AE21" s="6"/>
      <c r="AF21" s="7"/>
    </row>
    <row r="22" spans="1:32" s="19" customFormat="1" ht="8.25" customHeight="1">
      <c r="A22" s="16"/>
      <c r="B22" s="54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7"/>
      <c r="P22" s="16"/>
      <c r="Q22" s="17"/>
      <c r="R22" s="17"/>
      <c r="S22" s="74"/>
      <c r="T22" s="74"/>
      <c r="U22" s="17"/>
      <c r="V22" s="16"/>
      <c r="W22" s="75" t="s">
        <v>25</v>
      </c>
      <c r="X22" s="75"/>
      <c r="Y22" s="75"/>
      <c r="Z22" s="17"/>
      <c r="AA22" s="17"/>
      <c r="AB22" s="17"/>
      <c r="AC22" s="16"/>
      <c r="AD22" s="74"/>
      <c r="AE22" s="74"/>
      <c r="AF22" s="20"/>
    </row>
    <row r="23" spans="1:32" ht="20.100000000000001" customHeight="1">
      <c r="A23" s="1"/>
      <c r="B23" s="54"/>
      <c r="C23" s="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/>
      <c r="P23" s="1"/>
      <c r="Q23" s="2"/>
      <c r="R23" s="2"/>
      <c r="S23" s="2"/>
      <c r="T23" s="6"/>
      <c r="U23" s="4"/>
      <c r="V23" s="1"/>
      <c r="W23" s="66"/>
      <c r="X23" s="21"/>
      <c r="Y23" s="2"/>
      <c r="Z23" s="72" t="s">
        <v>15</v>
      </c>
      <c r="AA23" s="72"/>
      <c r="AB23" s="2"/>
      <c r="AC23" s="1"/>
      <c r="AD23" s="22">
        <f>ROUND(((W21+W23)/2)/0.1,0)*0.1</f>
        <v>0</v>
      </c>
      <c r="AE23" s="23"/>
      <c r="AF23" s="7"/>
    </row>
    <row r="24" spans="1:32" s="19" customFormat="1" ht="8.25">
      <c r="A24" s="16"/>
      <c r="B24" s="17"/>
      <c r="C24" s="16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7"/>
      <c r="P24" s="16"/>
      <c r="Q24" s="17"/>
      <c r="R24" s="17"/>
      <c r="S24" s="74"/>
      <c r="T24" s="74"/>
      <c r="U24" s="17"/>
      <c r="V24" s="16"/>
      <c r="W24" s="75" t="s">
        <v>22</v>
      </c>
      <c r="X24" s="75"/>
      <c r="Y24" s="75"/>
      <c r="Z24" s="75"/>
      <c r="AA24" s="75"/>
      <c r="AB24" s="81"/>
      <c r="AC24" s="16"/>
      <c r="AD24" s="74"/>
      <c r="AE24" s="74"/>
      <c r="AF24" s="20"/>
    </row>
    <row r="25" spans="1:32" ht="20.100000000000001" customHeight="1">
      <c r="A25" s="1"/>
      <c r="B25" s="2"/>
      <c r="C25" s="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/>
      <c r="P25" s="1"/>
      <c r="Q25" s="2"/>
      <c r="R25" s="2"/>
      <c r="S25" s="2"/>
      <c r="T25" s="6"/>
      <c r="U25" s="4"/>
      <c r="V25" s="69" t="s">
        <v>51</v>
      </c>
      <c r="W25" s="70"/>
      <c r="X25" s="70"/>
      <c r="Y25" s="70"/>
      <c r="Z25" s="70"/>
      <c r="AA25" s="70"/>
      <c r="AB25" s="71"/>
      <c r="AC25" s="1"/>
      <c r="AD25" s="22">
        <f>AD23</f>
        <v>0</v>
      </c>
      <c r="AE25" s="23"/>
      <c r="AF25" s="7"/>
    </row>
    <row r="26" spans="1:32" s="19" customFormat="1" ht="4.5" customHeight="1">
      <c r="A26" s="24"/>
      <c r="B26" s="25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4"/>
      <c r="Q26" s="25"/>
      <c r="R26" s="25"/>
      <c r="S26" s="73"/>
      <c r="T26" s="73"/>
      <c r="U26" s="25"/>
      <c r="V26" s="24"/>
      <c r="W26" s="73"/>
      <c r="X26" s="73"/>
      <c r="Y26" s="25"/>
      <c r="Z26" s="73"/>
      <c r="AA26" s="73"/>
      <c r="AB26" s="25"/>
      <c r="AC26" s="24"/>
      <c r="AD26" s="84"/>
      <c r="AE26" s="84"/>
      <c r="AF26" s="27"/>
    </row>
    <row r="27" spans="1:32" s="4" customFormat="1" ht="4.5" customHeight="1">
      <c r="A27" s="1"/>
      <c r="B27" s="47"/>
      <c r="P27" s="1"/>
      <c r="T27" s="6"/>
      <c r="V27" s="1"/>
      <c r="X27" s="6"/>
      <c r="AA27" s="6"/>
      <c r="AC27" s="1"/>
      <c r="AE27" s="6"/>
      <c r="AF27" s="7"/>
    </row>
    <row r="28" spans="1:32" ht="20.100000000000001" customHeight="1">
      <c r="A28" s="51">
        <v>3</v>
      </c>
      <c r="B28" s="54" t="s">
        <v>16</v>
      </c>
      <c r="C28" s="4"/>
      <c r="D28" s="3"/>
      <c r="E28" s="3"/>
      <c r="F28" s="3"/>
      <c r="G28" s="3"/>
      <c r="H28" s="9"/>
      <c r="I28" s="3"/>
      <c r="J28" s="9"/>
      <c r="K28" s="3"/>
      <c r="L28" s="9"/>
      <c r="M28" s="3"/>
      <c r="N28" s="9"/>
      <c r="O28" s="4"/>
      <c r="P28" s="1"/>
      <c r="Q28" s="12">
        <f>H28+J28+L28+N28</f>
        <v>0</v>
      </c>
      <c r="R28" s="2" t="s">
        <v>19</v>
      </c>
      <c r="S28" s="4"/>
      <c r="T28" s="4"/>
      <c r="U28" s="4"/>
      <c r="V28" s="1"/>
      <c r="W28" s="13">
        <f>IF(SUM(H28:N28)&gt;0,ROUND(AVERAGE(H28,J28,L28,N28)/0.5,0)*0.5,0)</f>
        <v>0</v>
      </c>
      <c r="X28" s="14"/>
      <c r="Y28" s="2"/>
      <c r="Z28" s="15"/>
      <c r="AA28" s="6"/>
      <c r="AB28" s="2"/>
      <c r="AC28" s="1"/>
      <c r="AD28" s="2"/>
      <c r="AE28" s="6"/>
      <c r="AF28" s="7"/>
    </row>
    <row r="29" spans="1:32" s="19" customFormat="1" ht="8.25" customHeight="1">
      <c r="A29" s="16"/>
      <c r="B29" s="54"/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7"/>
      <c r="P29" s="16"/>
      <c r="Q29" s="17"/>
      <c r="R29" s="17"/>
      <c r="S29" s="74"/>
      <c r="T29" s="74"/>
      <c r="U29" s="17"/>
      <c r="V29" s="16"/>
      <c r="W29" s="75" t="s">
        <v>25</v>
      </c>
      <c r="X29" s="75"/>
      <c r="Y29" s="75"/>
      <c r="Z29" s="17"/>
      <c r="AA29" s="17"/>
      <c r="AB29" s="17"/>
      <c r="AC29" s="16"/>
      <c r="AD29" s="74"/>
      <c r="AE29" s="74"/>
      <c r="AF29" s="20"/>
    </row>
    <row r="30" spans="1:32" ht="20.100000000000001" customHeight="1">
      <c r="A30" s="1"/>
      <c r="B30" s="54"/>
      <c r="C30" s="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  <c r="P30" s="1"/>
      <c r="Q30" s="2"/>
      <c r="R30" s="2"/>
      <c r="S30" s="2"/>
      <c r="T30" s="6"/>
      <c r="U30" s="4"/>
      <c r="V30" s="1"/>
      <c r="W30" s="66"/>
      <c r="X30" s="21"/>
      <c r="Y30" s="2"/>
      <c r="Z30" s="72" t="s">
        <v>17</v>
      </c>
      <c r="AA30" s="72"/>
      <c r="AB30" s="2"/>
      <c r="AC30" s="1"/>
      <c r="AD30" s="22">
        <f>ROUND(((W28+W30+W32)/3)/0.1,0)*0.1</f>
        <v>0</v>
      </c>
      <c r="AE30" s="23"/>
      <c r="AF30" s="7"/>
    </row>
    <row r="31" spans="1:32" s="19" customFormat="1" ht="8.25">
      <c r="A31" s="16"/>
      <c r="B31" s="17"/>
      <c r="C31" s="16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7"/>
      <c r="P31" s="16"/>
      <c r="Q31" s="17"/>
      <c r="R31" s="17"/>
      <c r="S31" s="74"/>
      <c r="T31" s="74"/>
      <c r="U31" s="17"/>
      <c r="V31" s="16"/>
      <c r="W31" s="75" t="s">
        <v>24</v>
      </c>
      <c r="X31" s="75"/>
      <c r="Y31" s="75"/>
      <c r="Z31" s="75"/>
      <c r="AA31" s="75"/>
      <c r="AB31" s="81"/>
      <c r="AC31" s="16"/>
      <c r="AD31" s="74"/>
      <c r="AE31" s="74"/>
      <c r="AF31" s="20"/>
    </row>
    <row r="32" spans="1:32" ht="20.100000000000001" customHeight="1">
      <c r="A32" s="1"/>
      <c r="B32" s="54"/>
      <c r="C32" s="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/>
      <c r="P32" s="1"/>
      <c r="Q32" s="2"/>
      <c r="R32" s="2"/>
      <c r="S32" s="2"/>
      <c r="T32" s="6"/>
      <c r="U32" s="4"/>
      <c r="V32" s="1"/>
      <c r="W32" s="66"/>
      <c r="X32" s="21"/>
      <c r="Y32" s="2"/>
      <c r="Z32" s="2"/>
      <c r="AA32" s="6"/>
      <c r="AB32" s="2"/>
      <c r="AC32" s="1"/>
      <c r="AD32" s="2"/>
      <c r="AE32" s="6"/>
      <c r="AF32" s="7"/>
    </row>
    <row r="33" spans="1:32" s="19" customFormat="1" ht="8.25">
      <c r="A33" s="24"/>
      <c r="B33" s="25"/>
      <c r="C33" s="24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5"/>
      <c r="P33" s="24"/>
      <c r="Q33" s="25"/>
      <c r="R33" s="25"/>
      <c r="S33" s="73"/>
      <c r="T33" s="73"/>
      <c r="U33" s="25"/>
      <c r="V33" s="24"/>
      <c r="W33" s="82" t="s">
        <v>22</v>
      </c>
      <c r="X33" s="82"/>
      <c r="Y33" s="82"/>
      <c r="Z33" s="82"/>
      <c r="AA33" s="82"/>
      <c r="AB33" s="83"/>
      <c r="AC33" s="24"/>
      <c r="AD33" s="73"/>
      <c r="AE33" s="73"/>
      <c r="AF33" s="27"/>
    </row>
    <row r="34" spans="1:32" s="4" customFormat="1" ht="4.5" customHeight="1">
      <c r="A34" s="1"/>
      <c r="B34" s="7"/>
      <c r="P34" s="1"/>
      <c r="T34" s="6"/>
      <c r="V34" s="1"/>
      <c r="X34" s="6"/>
      <c r="AA34" s="6"/>
      <c r="AC34" s="1"/>
      <c r="AE34" s="6"/>
      <c r="AF34" s="7"/>
    </row>
    <row r="35" spans="1:32" ht="20.100000000000001" customHeight="1">
      <c r="A35" s="51">
        <v>4</v>
      </c>
      <c r="B35" s="54" t="s">
        <v>26</v>
      </c>
      <c r="C35" s="4"/>
      <c r="D35" s="3"/>
      <c r="E35" s="3"/>
      <c r="F35" s="3"/>
      <c r="G35" s="3"/>
      <c r="H35" s="9"/>
      <c r="I35" s="3"/>
      <c r="J35" s="9"/>
      <c r="K35" s="3"/>
      <c r="L35" s="9"/>
      <c r="M35" s="3"/>
      <c r="N35" s="9"/>
      <c r="O35" s="4"/>
      <c r="P35" s="1"/>
      <c r="Q35" s="12">
        <f>H35+J35+L35+N35</f>
        <v>0</v>
      </c>
      <c r="R35" s="2" t="s">
        <v>19</v>
      </c>
      <c r="S35" s="4"/>
      <c r="T35" s="4"/>
      <c r="U35" s="4"/>
      <c r="V35" s="1"/>
      <c r="W35" s="13">
        <f>IF(SUM(H35:N35)&gt;0,ROUND(AVERAGE(H35,J35,L35,N35)/0.5,0)*0.5,0)</f>
        <v>0</v>
      </c>
      <c r="X35" s="14"/>
      <c r="Y35" s="2"/>
      <c r="Z35" s="15"/>
      <c r="AA35" s="6"/>
      <c r="AB35" s="2"/>
      <c r="AC35" s="1"/>
      <c r="AD35" s="2"/>
      <c r="AE35" s="6"/>
      <c r="AF35" s="7"/>
    </row>
    <row r="36" spans="1:32" s="19" customFormat="1" ht="8.25" customHeight="1">
      <c r="A36" s="16"/>
      <c r="B36" s="54"/>
      <c r="C36" s="17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7"/>
      <c r="P36" s="16"/>
      <c r="Q36" s="17"/>
      <c r="R36" s="17"/>
      <c r="S36" s="74"/>
      <c r="T36" s="74"/>
      <c r="U36" s="17"/>
      <c r="V36" s="16"/>
      <c r="W36" s="75" t="s">
        <v>25</v>
      </c>
      <c r="X36" s="75"/>
      <c r="Y36" s="75"/>
      <c r="Z36" s="17"/>
      <c r="AA36" s="17"/>
      <c r="AB36" s="17"/>
      <c r="AC36" s="16"/>
      <c r="AD36" s="74"/>
      <c r="AE36" s="74"/>
      <c r="AF36" s="20"/>
    </row>
    <row r="37" spans="1:32" ht="20.100000000000001" customHeight="1">
      <c r="A37" s="1"/>
      <c r="B37" s="5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4"/>
      <c r="P37" s="1"/>
      <c r="Q37" s="2"/>
      <c r="R37" s="2"/>
      <c r="S37" s="2"/>
      <c r="T37" s="6"/>
      <c r="U37" s="4"/>
      <c r="V37" s="1"/>
      <c r="W37" s="66"/>
      <c r="X37" s="21"/>
      <c r="Y37" s="2"/>
      <c r="Z37" s="72" t="s">
        <v>17</v>
      </c>
      <c r="AA37" s="72"/>
      <c r="AB37" s="2"/>
      <c r="AC37" s="1"/>
      <c r="AD37" s="22">
        <f>ROUND(((W35+W37+W39)/3)/0.1,0)*0.1</f>
        <v>0</v>
      </c>
      <c r="AE37" s="23"/>
      <c r="AF37" s="7"/>
    </row>
    <row r="38" spans="1:32" s="19" customFormat="1" ht="8.25">
      <c r="A38" s="16"/>
      <c r="B38" s="17"/>
      <c r="C38" s="16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7"/>
      <c r="P38" s="16"/>
      <c r="Q38" s="17"/>
      <c r="R38" s="17"/>
      <c r="S38" s="74"/>
      <c r="T38" s="74"/>
      <c r="U38" s="17"/>
      <c r="V38" s="16"/>
      <c r="W38" s="75" t="s">
        <v>24</v>
      </c>
      <c r="X38" s="75"/>
      <c r="Y38" s="75"/>
      <c r="Z38" s="75"/>
      <c r="AA38" s="75"/>
      <c r="AB38" s="81"/>
      <c r="AC38" s="16"/>
      <c r="AD38" s="74"/>
      <c r="AE38" s="74"/>
      <c r="AF38" s="20"/>
    </row>
    <row r="39" spans="1:32" ht="20.100000000000001" customHeight="1">
      <c r="A39" s="1"/>
      <c r="B39" s="54"/>
      <c r="C39" s="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/>
      <c r="P39" s="1"/>
      <c r="Q39" s="2"/>
      <c r="R39" s="2"/>
      <c r="S39" s="2"/>
      <c r="T39" s="6"/>
      <c r="U39" s="4"/>
      <c r="V39" s="1"/>
      <c r="W39" s="66"/>
      <c r="X39" s="21"/>
      <c r="Y39" s="2"/>
      <c r="Z39" s="2"/>
      <c r="AA39" s="6"/>
      <c r="AB39" s="2"/>
      <c r="AC39" s="1"/>
      <c r="AD39" s="2"/>
      <c r="AE39" s="6"/>
      <c r="AF39" s="7"/>
    </row>
    <row r="40" spans="1:32" s="19" customFormat="1" ht="8.25">
      <c r="A40" s="24"/>
      <c r="B40" s="25"/>
      <c r="C40" s="24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5"/>
      <c r="P40" s="24"/>
      <c r="Q40" s="25"/>
      <c r="R40" s="25"/>
      <c r="S40" s="73"/>
      <c r="T40" s="73"/>
      <c r="U40" s="25"/>
      <c r="V40" s="24"/>
      <c r="W40" s="82" t="s">
        <v>22</v>
      </c>
      <c r="X40" s="82"/>
      <c r="Y40" s="82"/>
      <c r="Z40" s="82"/>
      <c r="AA40" s="82"/>
      <c r="AB40" s="83"/>
      <c r="AC40" s="24"/>
      <c r="AD40" s="73"/>
      <c r="AE40" s="73"/>
      <c r="AF40" s="27"/>
    </row>
    <row r="41" spans="1:32" s="4" customFormat="1" ht="4.5" customHeight="1">
      <c r="A41" s="1"/>
      <c r="C41" s="1"/>
      <c r="P41" s="1"/>
      <c r="T41" s="6"/>
      <c r="V41" s="1"/>
      <c r="X41" s="6"/>
      <c r="AA41" s="6"/>
      <c r="AC41" s="1"/>
      <c r="AE41" s="6"/>
      <c r="AF41" s="7"/>
    </row>
    <row r="42" spans="1:32" ht="20.100000000000001" customHeight="1">
      <c r="A42" s="51">
        <v>5</v>
      </c>
      <c r="B42" s="2" t="s">
        <v>27</v>
      </c>
      <c r="C42" s="1"/>
      <c r="D42" s="3"/>
      <c r="E42" s="3"/>
      <c r="F42" s="3"/>
      <c r="G42" s="3"/>
      <c r="H42" s="9"/>
      <c r="I42" s="3"/>
      <c r="J42" s="9"/>
      <c r="K42" s="3"/>
      <c r="L42" s="9"/>
      <c r="M42" s="3"/>
      <c r="N42" s="9"/>
      <c r="O42" s="4"/>
      <c r="P42" s="1"/>
      <c r="Q42" s="12">
        <f>H42+J42+L42+N42</f>
        <v>0</v>
      </c>
      <c r="R42" s="2" t="s">
        <v>19</v>
      </c>
      <c r="S42" s="4"/>
      <c r="T42" s="4"/>
      <c r="U42" s="4"/>
      <c r="V42" s="1"/>
      <c r="W42" s="13">
        <f>IF(SUM(H42:N42)&gt;0,ROUND(AVERAGE(H42,J42,L42,N42)/0.5,0)*0.5,0)</f>
        <v>0</v>
      </c>
      <c r="X42" s="14"/>
      <c r="Y42" s="2"/>
      <c r="Z42" s="15"/>
      <c r="AA42" s="6"/>
      <c r="AB42" s="2"/>
      <c r="AC42" s="1"/>
      <c r="AD42" s="2"/>
      <c r="AE42" s="6"/>
      <c r="AF42" s="7"/>
    </row>
    <row r="43" spans="1:32" s="19" customFormat="1" ht="8.25">
      <c r="A43" s="16"/>
      <c r="B43" s="17"/>
      <c r="C43" s="16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7"/>
      <c r="P43" s="16"/>
      <c r="Q43" s="17"/>
      <c r="R43" s="17"/>
      <c r="S43" s="74"/>
      <c r="T43" s="74"/>
      <c r="U43" s="17"/>
      <c r="V43" s="16"/>
      <c r="W43" s="75" t="s">
        <v>25</v>
      </c>
      <c r="X43" s="75"/>
      <c r="Y43" s="75"/>
      <c r="Z43" s="17"/>
      <c r="AA43" s="17"/>
      <c r="AB43" s="17"/>
      <c r="AC43" s="16"/>
      <c r="AD43" s="74"/>
      <c r="AE43" s="74"/>
      <c r="AF43" s="20"/>
    </row>
    <row r="44" spans="1:32" ht="20.100000000000001" customHeight="1">
      <c r="A44" s="1"/>
      <c r="B44" s="2"/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4"/>
      <c r="P44" s="1"/>
      <c r="Q44" s="2"/>
      <c r="R44" s="2"/>
      <c r="S44" s="2"/>
      <c r="T44" s="6"/>
      <c r="U44" s="4"/>
      <c r="V44" s="1"/>
      <c r="W44" s="66"/>
      <c r="X44" s="21"/>
      <c r="Y44" s="2"/>
      <c r="Z44" s="72" t="s">
        <v>15</v>
      </c>
      <c r="AA44" s="72"/>
      <c r="AB44" s="2"/>
      <c r="AC44" s="1"/>
      <c r="AD44" s="22">
        <f>ROUND(((W42+W44)/2)/0.1,0)*0.1</f>
        <v>0</v>
      </c>
      <c r="AE44" s="23"/>
      <c r="AF44" s="7"/>
    </row>
    <row r="45" spans="1:32" s="19" customFormat="1" ht="8.25">
      <c r="A45" s="24"/>
      <c r="B45" s="25"/>
      <c r="C45" s="24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5"/>
      <c r="P45" s="24"/>
      <c r="Q45" s="25"/>
      <c r="R45" s="25"/>
      <c r="S45" s="73"/>
      <c r="T45" s="73"/>
      <c r="U45" s="25"/>
      <c r="V45" s="24"/>
      <c r="W45" s="82" t="s">
        <v>22</v>
      </c>
      <c r="X45" s="82"/>
      <c r="Y45" s="82"/>
      <c r="Z45" s="82"/>
      <c r="AA45" s="82"/>
      <c r="AB45" s="83"/>
      <c r="AC45" s="24"/>
      <c r="AD45" s="73"/>
      <c r="AE45" s="73"/>
      <c r="AF45" s="27"/>
    </row>
    <row r="46" spans="1:32" s="19" customFormat="1" ht="4.5" customHeight="1">
      <c r="A46" s="16"/>
      <c r="B46" s="17"/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6"/>
      <c r="Q46" s="17"/>
      <c r="R46" s="17"/>
      <c r="S46" s="48"/>
      <c r="T46" s="48"/>
      <c r="U46" s="17"/>
      <c r="V46" s="16"/>
      <c r="W46" s="48"/>
      <c r="X46" s="48"/>
      <c r="Y46" s="17"/>
      <c r="Z46" s="48"/>
      <c r="AA46" s="48"/>
      <c r="AB46" s="17"/>
      <c r="AC46" s="16"/>
      <c r="AD46" s="48"/>
      <c r="AE46" s="48"/>
      <c r="AF46" s="20"/>
    </row>
    <row r="47" spans="1:32" ht="19.5" customHeight="1">
      <c r="A47" s="51">
        <v>6</v>
      </c>
      <c r="B47" s="2" t="s">
        <v>28</v>
      </c>
      <c r="C47" s="1"/>
      <c r="D47" s="3"/>
      <c r="E47" s="3"/>
      <c r="F47" s="3"/>
      <c r="G47" s="3"/>
      <c r="H47" s="9"/>
      <c r="I47" s="3"/>
      <c r="J47" s="9"/>
      <c r="K47" s="3"/>
      <c r="L47" s="9"/>
      <c r="M47" s="3"/>
      <c r="N47" s="9"/>
      <c r="O47" s="4"/>
      <c r="P47" s="1"/>
      <c r="Q47" s="12">
        <f>H47+J47+L47+N47</f>
        <v>0</v>
      </c>
      <c r="R47" s="2" t="s">
        <v>19</v>
      </c>
      <c r="S47" s="2"/>
      <c r="T47" s="6"/>
      <c r="U47" s="4"/>
      <c r="V47" s="1"/>
      <c r="W47" s="13">
        <f>IF(SUM(H47:N47)&gt;0,ROUND(AVERAGE(H47,J47,L47,N47)/0.5,0)*0.5,0)</f>
        <v>0</v>
      </c>
      <c r="X47" s="14"/>
      <c r="Y47" s="2"/>
      <c r="Z47" s="2"/>
      <c r="AA47" s="6"/>
      <c r="AB47" s="2"/>
      <c r="AC47" s="1"/>
      <c r="AD47" s="22">
        <f>W47</f>
        <v>0</v>
      </c>
      <c r="AE47" s="23"/>
      <c r="AF47" s="7"/>
    </row>
    <row r="48" spans="1:32" s="19" customFormat="1" ht="8.25" customHeight="1">
      <c r="A48" s="16"/>
      <c r="B48" s="17"/>
      <c r="C48" s="16"/>
      <c r="D48" s="17"/>
      <c r="E48" s="17"/>
      <c r="F48" s="17"/>
      <c r="G48" s="17"/>
      <c r="H48" s="17"/>
      <c r="I48" s="17"/>
      <c r="J48" s="17"/>
      <c r="K48" s="17"/>
      <c r="L48" s="63" t="s">
        <v>48</v>
      </c>
      <c r="M48" s="62"/>
      <c r="N48" s="17"/>
      <c r="O48" s="17"/>
      <c r="P48" s="16"/>
      <c r="Q48" s="17"/>
      <c r="R48" s="17"/>
      <c r="S48" s="48"/>
      <c r="T48" s="48"/>
      <c r="U48" s="17"/>
      <c r="V48" s="16"/>
      <c r="W48" s="75" t="s">
        <v>25</v>
      </c>
      <c r="X48" s="75"/>
      <c r="Y48" s="75"/>
      <c r="Z48" s="48"/>
      <c r="AA48" s="48"/>
      <c r="AB48" s="17"/>
      <c r="AC48" s="16"/>
      <c r="AD48" s="48"/>
      <c r="AE48" s="48"/>
      <c r="AF48" s="27"/>
    </row>
    <row r="49" spans="1:32" s="4" customFormat="1" ht="4.5" customHeight="1">
      <c r="A49" s="10"/>
      <c r="B49" s="11"/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0"/>
      <c r="Q49" s="11"/>
      <c r="R49" s="11"/>
      <c r="S49" s="11"/>
      <c r="T49" s="5"/>
      <c r="U49" s="11"/>
      <c r="V49" s="11"/>
      <c r="W49" s="11"/>
      <c r="X49" s="5"/>
      <c r="Y49" s="11"/>
      <c r="Z49" s="11"/>
      <c r="AA49" s="5"/>
      <c r="AB49" s="11"/>
      <c r="AC49" s="10"/>
      <c r="AD49" s="11"/>
      <c r="AE49" s="5"/>
      <c r="AF49" s="7"/>
    </row>
    <row r="50" spans="1:32" ht="20.100000000000001" customHeight="1">
      <c r="A50" s="51"/>
      <c r="B50" s="2" t="s">
        <v>29</v>
      </c>
      <c r="C50" s="1"/>
      <c r="D50" s="3"/>
      <c r="E50" s="3"/>
      <c r="F50" s="3"/>
      <c r="G50" s="3"/>
      <c r="H50" s="3"/>
      <c r="I50" s="3"/>
      <c r="J50" s="3"/>
      <c r="K50" s="3"/>
      <c r="L50" s="28"/>
      <c r="M50" s="28"/>
      <c r="N50" s="28"/>
      <c r="O50" s="29"/>
      <c r="P50" s="30"/>
      <c r="S50" s="64" t="s">
        <v>18</v>
      </c>
      <c r="T50" s="29"/>
      <c r="U50" s="29"/>
      <c r="X50" s="64"/>
      <c r="Y50" s="64"/>
      <c r="Z50" s="22">
        <f>AD18+AD18+AD18+AD25+AD30+AD37+AD44+AD47</f>
        <v>0</v>
      </c>
      <c r="AA50" s="23"/>
      <c r="AB50" s="65" t="s">
        <v>49</v>
      </c>
      <c r="AC50" s="1"/>
      <c r="AD50" s="22">
        <f>ROUND((Z50/8)/0.1,0)*0.1</f>
        <v>0</v>
      </c>
      <c r="AE50" s="49"/>
      <c r="AF50" s="7"/>
    </row>
    <row r="51" spans="1:32" s="19" customFormat="1" ht="4.5" customHeight="1">
      <c r="A51" s="24"/>
      <c r="B51" s="25"/>
      <c r="C51" s="24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5"/>
      <c r="P51" s="24"/>
      <c r="Q51" s="25"/>
      <c r="R51" s="25"/>
      <c r="S51" s="73"/>
      <c r="T51" s="73"/>
      <c r="U51" s="25"/>
      <c r="V51" s="25"/>
      <c r="W51" s="78"/>
      <c r="X51" s="78"/>
      <c r="Y51" s="25"/>
      <c r="Z51" s="25"/>
      <c r="AA51" s="25"/>
      <c r="AB51" s="25"/>
      <c r="AC51" s="24"/>
      <c r="AD51" s="73"/>
      <c r="AE51" s="73"/>
      <c r="AF51" s="27"/>
    </row>
    <row r="52" spans="1:32" ht="10.5" customHeight="1">
      <c r="A52" s="4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</row>
    <row r="53" spans="1:32">
      <c r="A53" s="39" t="s">
        <v>46</v>
      </c>
      <c r="H53" s="56">
        <f>ROUND(AVERAGE(AD18,AD18,AD18,AD25),1)</f>
        <v>0</v>
      </c>
    </row>
    <row r="54" spans="1:32">
      <c r="A54" s="39" t="s">
        <v>47</v>
      </c>
      <c r="H54" s="56">
        <f>ROUND(AVERAGE(AD30,AD37,AD44,AD47),1)</f>
        <v>0</v>
      </c>
    </row>
    <row r="55" spans="1:32">
      <c r="A55" s="39" t="s">
        <v>41</v>
      </c>
      <c r="H55" s="55" t="str">
        <f>IF(AND(H53&gt;=4,H54&gt;=4),"bestanden","nicht bestanden")</f>
        <v>nicht bestanden</v>
      </c>
    </row>
    <row r="56" spans="1:32" ht="5.25" customHeight="1">
      <c r="A56" s="39"/>
      <c r="H56" s="55"/>
    </row>
    <row r="57" spans="1:32">
      <c r="A57" s="39"/>
      <c r="B57" s="79" t="s">
        <v>30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</row>
    <row r="58" spans="1:32" ht="9.75" customHeight="1">
      <c r="A58" s="4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</row>
    <row r="59" spans="1:32">
      <c r="A59" s="80" t="s">
        <v>31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</row>
    <row r="60" spans="1:32" ht="16.5" customHeight="1">
      <c r="A60" s="61" t="s">
        <v>38</v>
      </c>
      <c r="B60" s="79" t="s">
        <v>52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</row>
    <row r="61" spans="1:32" ht="8.25" customHeight="1">
      <c r="A61" s="61" t="s">
        <v>38</v>
      </c>
      <c r="B61" s="79" t="s">
        <v>32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</row>
    <row r="62" spans="1:32" ht="8.25" customHeight="1">
      <c r="A62" s="61" t="s">
        <v>38</v>
      </c>
      <c r="B62" s="76" t="s">
        <v>33</v>
      </c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</row>
    <row r="63" spans="1:32" ht="8.25" customHeight="1">
      <c r="A63" s="61" t="s">
        <v>38</v>
      </c>
      <c r="B63" s="79" t="s">
        <v>34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</row>
    <row r="64" spans="1:32" ht="8.25" customHeight="1">
      <c r="A64" s="61" t="s">
        <v>38</v>
      </c>
      <c r="B64" s="76" t="s">
        <v>35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</row>
    <row r="65" spans="1:32" ht="8.25" customHeight="1">
      <c r="A65" s="61" t="s">
        <v>38</v>
      </c>
      <c r="B65" s="76" t="s">
        <v>36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</row>
    <row r="66" spans="1:32" ht="8.25" customHeight="1">
      <c r="A66" s="61" t="s">
        <v>38</v>
      </c>
      <c r="B66" s="76" t="s">
        <v>37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</row>
  </sheetData>
  <mergeCells count="84">
    <mergeCell ref="C12:N12"/>
    <mergeCell ref="A7:B7"/>
    <mergeCell ref="D7:S7"/>
    <mergeCell ref="W7:AB7"/>
    <mergeCell ref="AC7:AF7"/>
    <mergeCell ref="A8:B8"/>
    <mergeCell ref="D8:S8"/>
    <mergeCell ref="W8:AB8"/>
    <mergeCell ref="AC8:AF8"/>
    <mergeCell ref="S9:T9"/>
    <mergeCell ref="W9:X9"/>
    <mergeCell ref="Z9:AA9"/>
    <mergeCell ref="AD9:AE9"/>
    <mergeCell ref="S10:T10"/>
    <mergeCell ref="W10:X10"/>
    <mergeCell ref="Z10:AA10"/>
    <mergeCell ref="AD10:AE10"/>
    <mergeCell ref="S13:T13"/>
    <mergeCell ref="AD13:AE13"/>
    <mergeCell ref="S15:T15"/>
    <mergeCell ref="AD15:AE15"/>
    <mergeCell ref="AD17:AE17"/>
    <mergeCell ref="S24:T24"/>
    <mergeCell ref="W24:AB24"/>
    <mergeCell ref="AD24:AE24"/>
    <mergeCell ref="Z19:AA19"/>
    <mergeCell ref="AD19:AE19"/>
    <mergeCell ref="S22:T22"/>
    <mergeCell ref="W22:Y22"/>
    <mergeCell ref="AD22:AE22"/>
    <mergeCell ref="C14:N14"/>
    <mergeCell ref="C16:N16"/>
    <mergeCell ref="C18:N18"/>
    <mergeCell ref="W17:X17"/>
    <mergeCell ref="S19:T19"/>
    <mergeCell ref="W19:X19"/>
    <mergeCell ref="V18:AB18"/>
    <mergeCell ref="S17:T17"/>
    <mergeCell ref="S26:T26"/>
    <mergeCell ref="W26:X26"/>
    <mergeCell ref="Z26:AA26"/>
    <mergeCell ref="AD26:AE26"/>
    <mergeCell ref="S29:T29"/>
    <mergeCell ref="W29:Y29"/>
    <mergeCell ref="AD29:AE29"/>
    <mergeCell ref="S36:T36"/>
    <mergeCell ref="W36:Y36"/>
    <mergeCell ref="AD36:AE36"/>
    <mergeCell ref="S31:T31"/>
    <mergeCell ref="W31:AB31"/>
    <mergeCell ref="AD31:AE31"/>
    <mergeCell ref="S33:T33"/>
    <mergeCell ref="W33:AB33"/>
    <mergeCell ref="AD33:AE33"/>
    <mergeCell ref="S38:T38"/>
    <mergeCell ref="B65:AF65"/>
    <mergeCell ref="B66:AF66"/>
    <mergeCell ref="B57:AF57"/>
    <mergeCell ref="A59:AF59"/>
    <mergeCell ref="B60:AF60"/>
    <mergeCell ref="B61:AF61"/>
    <mergeCell ref="B62:AF62"/>
    <mergeCell ref="B63:AF63"/>
    <mergeCell ref="W38:AB38"/>
    <mergeCell ref="AD38:AE38"/>
    <mergeCell ref="S40:T40"/>
    <mergeCell ref="W40:AB40"/>
    <mergeCell ref="AD40:AE40"/>
    <mergeCell ref="S45:T45"/>
    <mergeCell ref="W45:AB45"/>
    <mergeCell ref="AD45:AE45"/>
    <mergeCell ref="S43:T43"/>
    <mergeCell ref="W43:Y43"/>
    <mergeCell ref="AD43:AE43"/>
    <mergeCell ref="B64:AF64"/>
    <mergeCell ref="S51:T51"/>
    <mergeCell ref="W51:X51"/>
    <mergeCell ref="AD51:AE51"/>
    <mergeCell ref="W48:Y48"/>
    <mergeCell ref="V25:AB25"/>
    <mergeCell ref="Z37:AA37"/>
    <mergeCell ref="Z44:AA44"/>
    <mergeCell ref="Z30:AA30"/>
    <mergeCell ref="Z23:AA23"/>
  </mergeCells>
  <conditionalFormatting sqref="H53:H54">
    <cfRule type="cellIs" dxfId="1" priority="1" stopIfTrue="1" operator="greaterThanOrEqual">
      <formula>4</formula>
    </cfRule>
  </conditionalFormatting>
  <conditionalFormatting sqref="H55:H56">
    <cfRule type="containsText" dxfId="0" priority="2" stopIfTrue="1" operator="containsText" text="nicht bestanden">
      <formula>NOT(ISERROR(SEARCH("nicht bestanden",H55)))</formula>
    </cfRule>
  </conditionalFormatting>
  <pageMargins left="0.59055118110236227" right="0.23622047244094491" top="0.27559055118110237" bottom="0.39370078740157483" header="0.23622047244094491" footer="0.31496062992125984"/>
  <pageSetup paperSize="9" orientation="portrait" r:id="rId1"/>
  <headerFooter differentFirst="1" alignWithMargins="0">
    <oddFooter>&amp;LQualifikationsverfahren DHF&amp;RSeite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18</xdr:col>
                <xdr:colOff>133350</xdr:colOff>
                <xdr:row>0</xdr:row>
                <xdr:rowOff>0</xdr:rowOff>
              </from>
              <to>
                <xdr:col>31</xdr:col>
                <xdr:colOff>19050</xdr:colOff>
                <xdr:row>1</xdr:row>
                <xdr:rowOff>9525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DHF</vt:lpstr>
      <vt:lpstr>DHF!Drucktitel</vt:lpstr>
    </vt:vector>
  </TitlesOfParts>
  <Company>Kanton Solothurn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Chappuis Laure</dc:creator>
  <cp:lastModifiedBy>David-Hofer Jeannine</cp:lastModifiedBy>
  <cp:lastPrinted>2015-11-20T08:07:38Z</cp:lastPrinted>
  <dcterms:created xsi:type="dcterms:W3CDTF">2008-06-19T13:26:03Z</dcterms:created>
  <dcterms:modified xsi:type="dcterms:W3CDTF">2022-04-06T10:01:58Z</dcterms:modified>
</cp:coreProperties>
</file>