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ebksodav\Desktop2016\Berechnungsblätter QV 2022\"/>
    </mc:Choice>
  </mc:AlternateContent>
  <bookViews>
    <workbookView xWindow="0" yWindow="0" windowWidth="25200" windowHeight="11250"/>
  </bookViews>
  <sheets>
    <sheet name="KVE BiVo" sheetId="5" r:id="rId1"/>
  </sheets>
  <definedNames>
    <definedName name="_xlnm.Print_Area" localSheetId="0">'KVE BiVo'!$A$1:$AG$63</definedName>
    <definedName name="_xlnm.Print_Titles" localSheetId="0">'KVE BiVo'!$1:$3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5" l="1"/>
  <c r="W44" i="5" l="1"/>
  <c r="Q27" i="5" l="1"/>
  <c r="W27" i="5" s="1"/>
  <c r="AD27" i="5" s="1"/>
  <c r="AD36" i="5"/>
  <c r="Q21" i="5" l="1"/>
  <c r="W21" i="5" s="1"/>
  <c r="AD21" i="5" s="1"/>
  <c r="Q15" i="5"/>
  <c r="W15" i="5" l="1"/>
  <c r="AD15" i="5" s="1"/>
  <c r="W47" i="5"/>
  <c r="AD47" i="5"/>
  <c r="Q41" i="5"/>
  <c r="AD41" i="5" s="1"/>
  <c r="Q33" i="5"/>
  <c r="W33" i="5" s="1"/>
  <c r="AD33" i="5" s="1"/>
  <c r="AD38" i="5" l="1"/>
  <c r="AD50" i="5" s="1"/>
  <c r="H53" i="5" l="1"/>
  <c r="H54" i="5"/>
  <c r="H55" i="5" l="1"/>
</calcChain>
</file>

<file path=xl/sharedStrings.xml><?xml version="1.0" encoding="utf-8"?>
<sst xmlns="http://schemas.openxmlformats.org/spreadsheetml/2006/main" count="86" uniqueCount="54">
  <si>
    <t>Fächer</t>
  </si>
  <si>
    <t>Erfahrungsnoten</t>
  </si>
  <si>
    <t>Noten-
aus-
weis</t>
  </si>
  <si>
    <t>1. Semester</t>
  </si>
  <si>
    <t>2. Semester</t>
  </si>
  <si>
    <t>3. Semester</t>
  </si>
  <si>
    <t>4. Semester</t>
  </si>
  <si>
    <t>5. Semester</t>
  </si>
  <si>
    <t>6. Semester</t>
  </si>
  <si>
    <t>Total</t>
  </si>
  <si>
    <t>Durchschnitt</t>
  </si>
  <si>
    <t>Prüfungs-
noten</t>
  </si>
  <si>
    <t>Fachnoten</t>
  </si>
  <si>
    <t>1)</t>
  </si>
  <si>
    <t>:2=</t>
  </si>
  <si>
    <t>ERFA</t>
  </si>
  <si>
    <t>schriftlich</t>
  </si>
  <si>
    <t>Deutsch</t>
  </si>
  <si>
    <t>2)</t>
  </si>
  <si>
    <t>Gesamtnotenschnitt</t>
  </si>
  <si>
    <t>3)</t>
  </si>
  <si>
    <t>4)</t>
  </si>
  <si>
    <t xml:space="preserve">Die schulische Prüfung gilt als bestanden, wenn </t>
  </si>
  <si>
    <t>1. der Gesamtnotenschnitt mindestens 4,0 beträgt</t>
  </si>
  <si>
    <t xml:space="preserve">2. nicht mehr als 2 Fachnoten ungenügend sind </t>
  </si>
  <si>
    <t>Information, Kommunikation, Administration (IKA)</t>
  </si>
  <si>
    <t>:4=</t>
  </si>
  <si>
    <t>diese Note zählt doppelt</t>
  </si>
  <si>
    <t>SA</t>
  </si>
  <si>
    <t>1)
4)</t>
  </si>
  <si>
    <t>Möglichkeit, schriftliche Fremdsprachenprüfung durch Fremdsprachzertifikat ersetzen zu lassen (Siehe Dokument "E-Profil: LAP Französisch und Englisch")</t>
  </si>
  <si>
    <t>Kaufmännische Berufsfachschule</t>
  </si>
  <si>
    <t>Solothurn-Grenchen</t>
  </si>
  <si>
    <t>Wirtschaft und Gesellschaft 1</t>
  </si>
  <si>
    <t>Wirtschaft und Gesellschaft 2</t>
  </si>
  <si>
    <t>:6=</t>
  </si>
  <si>
    <t>Französisch (FS2)</t>
  </si>
  <si>
    <t>Englisch (FS1)</t>
  </si>
  <si>
    <t>Projektarbeiten:
Vertiefen und Vernetzen (V&amp;V)
Selbständige Arbeit (SA)</t>
  </si>
  <si>
    <t>V&amp;V</t>
  </si>
  <si>
    <t>Auf ganze oder halbe Noten gerundet</t>
  </si>
  <si>
    <t>Auf 2 Dezimalen berechnet und auf 1 Dezimale gerundet.</t>
  </si>
  <si>
    <t>SA wird im 5. Sem. geschrieben, Note zählt zum Zeugnis des 6. Sem.</t>
  </si>
  <si>
    <t>3. die Summe der gewichteten negativen Notenabweichungen zur Note 4.0 nicht mehr als 2 Notenpunkte beträgt.</t>
  </si>
  <si>
    <t>Qualifikations-
verfahren</t>
  </si>
  <si>
    <t>Anzahl ungenügende Fachnoten</t>
  </si>
  <si>
    <t>Summe der negativen Notenabweichungen</t>
  </si>
  <si>
    <t>Bestehensnormen schulischer Teil</t>
  </si>
  <si>
    <t>Total der Fachnoten: 8</t>
  </si>
  <si>
    <t>Schulischer Teil:</t>
  </si>
  <si>
    <t>Kaufmann/Kauffrau erweiterte Grundbildung (nach BiVo 2012)</t>
  </si>
  <si>
    <t>Prüfungsnote (mdl + schr.)</t>
  </si>
  <si>
    <r>
      <t xml:space="preserve">Prüfungsnote (mdl + schr. </t>
    </r>
    <r>
      <rPr>
        <vertAlign val="superscript"/>
        <sz val="5"/>
        <rFont val="Frutiger 55 Roman"/>
        <family val="2"/>
      </rPr>
      <t>3)</t>
    </r>
    <r>
      <rPr>
        <sz val="5"/>
        <rFont val="Frutiger 55 Roman"/>
        <family val="2"/>
      </rPr>
      <t xml:space="preserve"> )</t>
    </r>
  </si>
  <si>
    <t>Qualifikationsverfahren schulischer 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</si>
</sst>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name val="Arial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7.5"/>
      <name val="Frutiger 55 Roman"/>
      <family val="2"/>
    </font>
    <font>
      <sz val="6"/>
      <name val="Frutiger 55 Roman"/>
      <family val="2"/>
    </font>
    <font>
      <sz val="6"/>
      <name val="Arial"/>
      <family val="2"/>
    </font>
    <font>
      <b/>
      <sz val="8"/>
      <color rgb="FF00B050"/>
      <name val="Frutiger 55 Roman"/>
      <family val="2"/>
    </font>
    <font>
      <b/>
      <sz val="8"/>
      <color rgb="FFFF0000"/>
      <name val="Frutiger 55 Roman"/>
      <family val="2"/>
    </font>
    <font>
      <vertAlign val="superscript"/>
      <sz val="5"/>
      <name val="Frutiger 55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3" borderId="5" xfId="0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right" vertical="top"/>
    </xf>
    <xf numFmtId="0" fontId="7" fillId="0" borderId="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6" fillId="2" borderId="7" xfId="0" applyFont="1" applyFill="1" applyBorder="1" applyAlignment="1" applyProtection="1">
      <alignment horizontal="right" vertical="top"/>
    </xf>
    <xf numFmtId="164" fontId="3" fillId="4" borderId="4" xfId="0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right" vertical="top"/>
    </xf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4" fillId="0" borderId="1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/>
    </xf>
    <xf numFmtId="0" fontId="3" fillId="0" borderId="3" xfId="0" applyFont="1" applyBorder="1" applyAlignment="1" applyProtection="1">
      <alignment horizontal="center" textRotation="90"/>
    </xf>
    <xf numFmtId="0" fontId="3" fillId="0" borderId="0" xfId="0" applyFont="1" applyAlignment="1" applyProtection="1">
      <alignment horizontal="center" textRotation="90"/>
    </xf>
    <xf numFmtId="0" fontId="3" fillId="0" borderId="11" xfId="0" applyFont="1" applyBorder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top"/>
    </xf>
    <xf numFmtId="0" fontId="7" fillId="0" borderId="6" xfId="0" applyFont="1" applyBorder="1" applyAlignment="1" applyProtection="1">
      <alignment vertical="top"/>
    </xf>
    <xf numFmtId="0" fontId="7" fillId="0" borderId="2" xfId="0" applyFont="1" applyBorder="1" applyAlignment="1" applyProtection="1">
      <alignment vertical="top"/>
    </xf>
    <xf numFmtId="0" fontId="7" fillId="0" borderId="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top"/>
    </xf>
    <xf numFmtId="0" fontId="12" fillId="0" borderId="0" xfId="0" applyFont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 wrapText="1"/>
    </xf>
    <xf numFmtId="0" fontId="4" fillId="0" borderId="0" xfId="0" applyFont="1" applyAlignment="1" applyProtection="1"/>
    <xf numFmtId="0" fontId="13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12" fillId="0" borderId="0" xfId="0" applyFont="1" applyAlignment="1" applyProtection="1">
      <alignment horizontal="right" vertical="top"/>
    </xf>
    <xf numFmtId="164" fontId="3" fillId="0" borderId="0" xfId="0" applyNumberFormat="1" applyFont="1" applyAlignment="1" applyProtection="1">
      <alignment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9" xfId="0" applyFont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/>
    </xf>
    <xf numFmtId="0" fontId="7" fillId="0" borderId="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</cellXfs>
  <cellStyles count="1">
    <cellStyle name="Standard" xfId="0" builtinId="0"/>
  </cellStyles>
  <dxfs count="4"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0</xdr:row>
          <xdr:rowOff>0</xdr:rowOff>
        </xdr:from>
        <xdr:to>
          <xdr:col>33</xdr:col>
          <xdr:colOff>38100</xdr:colOff>
          <xdr:row>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9525</xdr:colOff>
      <xdr:row>32</xdr:row>
      <xdr:rowOff>114300</xdr:rowOff>
    </xdr:from>
    <xdr:to>
      <xdr:col>20</xdr:col>
      <xdr:colOff>9525</xdr:colOff>
      <xdr:row>32</xdr:row>
      <xdr:rowOff>114300</xdr:rowOff>
    </xdr:to>
    <xdr:sp macro="" textlink="">
      <xdr:nvSpPr>
        <xdr:cNvPr id="8473" name="Line 3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ShapeType="1"/>
        </xdr:cNvSpPr>
      </xdr:nvSpPr>
      <xdr:spPr bwMode="auto">
        <a:xfrm>
          <a:off x="4543425" y="67722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35</xdr:row>
      <xdr:rowOff>114300</xdr:rowOff>
    </xdr:from>
    <xdr:to>
      <xdr:col>27</xdr:col>
      <xdr:colOff>161925</xdr:colOff>
      <xdr:row>35</xdr:row>
      <xdr:rowOff>114300</xdr:rowOff>
    </xdr:to>
    <xdr:sp macro="" textlink="">
      <xdr:nvSpPr>
        <xdr:cNvPr id="8474" name="Line 25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ShapeType="1"/>
        </xdr:cNvSpPr>
      </xdr:nvSpPr>
      <xdr:spPr bwMode="auto">
        <a:xfrm>
          <a:off x="5334000" y="720090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40</xdr:row>
      <xdr:rowOff>114300</xdr:rowOff>
    </xdr:from>
    <xdr:to>
      <xdr:col>27</xdr:col>
      <xdr:colOff>161925</xdr:colOff>
      <xdr:row>40</xdr:row>
      <xdr:rowOff>114300</xdr:rowOff>
    </xdr:to>
    <xdr:sp macro="" textlink="">
      <xdr:nvSpPr>
        <xdr:cNvPr id="8475" name="Line 28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ShapeType="1"/>
        </xdr:cNvSpPr>
      </xdr:nvSpPr>
      <xdr:spPr bwMode="auto">
        <a:xfrm>
          <a:off x="4572000" y="7896225"/>
          <a:ext cx="137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228600</xdr:colOff>
      <xdr:row>14</xdr:row>
      <xdr:rowOff>142875</xdr:rowOff>
    </xdr:from>
    <xdr:to>
      <xdr:col>27</xdr:col>
      <xdr:colOff>171450</xdr:colOff>
      <xdr:row>14</xdr:row>
      <xdr:rowOff>142875</xdr:rowOff>
    </xdr:to>
    <xdr:sp macro="" textlink="">
      <xdr:nvSpPr>
        <xdr:cNvPr id="8476" name="Line 30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ShapeType="1"/>
        </xdr:cNvSpPr>
      </xdr:nvSpPr>
      <xdr:spPr bwMode="auto">
        <a:xfrm flipV="1">
          <a:off x="5686425" y="302895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14</xdr:row>
      <xdr:rowOff>114300</xdr:rowOff>
    </xdr:from>
    <xdr:to>
      <xdr:col>20</xdr:col>
      <xdr:colOff>9525</xdr:colOff>
      <xdr:row>14</xdr:row>
      <xdr:rowOff>114300</xdr:rowOff>
    </xdr:to>
    <xdr:sp macro="" textlink="">
      <xdr:nvSpPr>
        <xdr:cNvPr id="8477" name="Line 3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ShapeType="1"/>
        </xdr:cNvSpPr>
      </xdr:nvSpPr>
      <xdr:spPr bwMode="auto">
        <a:xfrm>
          <a:off x="4543425" y="30003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9525</xdr:colOff>
      <xdr:row>35</xdr:row>
      <xdr:rowOff>104775</xdr:rowOff>
    </xdr:from>
    <xdr:to>
      <xdr:col>31</xdr:col>
      <xdr:colOff>47625</xdr:colOff>
      <xdr:row>37</xdr:row>
      <xdr:rowOff>171450</xdr:rowOff>
    </xdr:to>
    <xdr:grpSp>
      <xdr:nvGrpSpPr>
        <xdr:cNvPr id="8480" name="Group 44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GrpSpPr>
          <a:grpSpLocks/>
        </xdr:cNvGrpSpPr>
      </xdr:nvGrpSpPr>
      <xdr:grpSpPr bwMode="auto">
        <a:xfrm>
          <a:off x="6288088" y="5557838"/>
          <a:ext cx="101600" cy="415925"/>
          <a:chOff x="551" y="964"/>
          <a:chExt cx="13" cy="44"/>
        </a:xfrm>
      </xdr:grpSpPr>
      <xdr:sp macro="" textlink="">
        <xdr:nvSpPr>
          <xdr:cNvPr id="8513" name="Freeform 41">
            <a:extLst>
              <a:ext uri="{FF2B5EF4-FFF2-40B4-BE49-F238E27FC236}">
                <a16:creationId xmlns:a16="http://schemas.microsoft.com/office/drawing/2014/main" id="{00000000-0008-0000-0000-000041210000}"/>
              </a:ext>
            </a:extLst>
          </xdr:cNvPr>
          <xdr:cNvSpPr>
            <a:spLocks/>
          </xdr:cNvSpPr>
        </xdr:nvSpPr>
        <xdr:spPr bwMode="auto">
          <a:xfrm>
            <a:off x="551" y="1007"/>
            <a:ext cx="13" cy="1"/>
          </a:xfrm>
          <a:custGeom>
            <a:avLst/>
            <a:gdLst>
              <a:gd name="T0" fmla="*/ 1 w 18"/>
              <a:gd name="T1" fmla="*/ 0 h 1"/>
              <a:gd name="T2" fmla="*/ 0 w 18"/>
              <a:gd name="T3" fmla="*/ 0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8" h="1">
                <a:moveTo>
                  <a:pt x="18" y="0"/>
                </a:moveTo>
                <a:lnTo>
                  <a:pt x="0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14" name="Line 42">
            <a:extLst>
              <a:ext uri="{FF2B5EF4-FFF2-40B4-BE49-F238E27FC236}">
                <a16:creationId xmlns:a16="http://schemas.microsoft.com/office/drawing/2014/main" id="{00000000-0008-0000-0000-000042210000}"/>
              </a:ext>
            </a:extLst>
          </xdr:cNvPr>
          <xdr:cNvSpPr>
            <a:spLocks noChangeShapeType="1"/>
          </xdr:cNvSpPr>
        </xdr:nvSpPr>
        <xdr:spPr bwMode="auto">
          <a:xfrm>
            <a:off x="564" y="964"/>
            <a:ext cx="0" cy="4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15" name="Line 43">
            <a:extLst>
              <a:ext uri="{FF2B5EF4-FFF2-40B4-BE49-F238E27FC236}">
                <a16:creationId xmlns:a16="http://schemas.microsoft.com/office/drawing/2014/main" id="{00000000-0008-0000-0000-000043210000}"/>
              </a:ext>
            </a:extLst>
          </xdr:cNvPr>
          <xdr:cNvSpPr>
            <a:spLocks noChangeShapeType="1"/>
          </xdr:cNvSpPr>
        </xdr:nvSpPr>
        <xdr:spPr bwMode="auto">
          <a:xfrm>
            <a:off x="556" y="964"/>
            <a:ext cx="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47625</xdr:colOff>
      <xdr:row>11</xdr:row>
      <xdr:rowOff>9525</xdr:rowOff>
    </xdr:from>
    <xdr:to>
      <xdr:col>24</xdr:col>
      <xdr:colOff>180975</xdr:colOff>
      <xdr:row>14</xdr:row>
      <xdr:rowOff>228600</xdr:rowOff>
    </xdr:to>
    <xdr:sp macro="" textlink="">
      <xdr:nvSpPr>
        <xdr:cNvPr id="8493" name="Geschweifte Klammer rechts 34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/>
        </xdr:cNvSpPr>
      </xdr:nvSpPr>
      <xdr:spPr bwMode="auto">
        <a:xfrm>
          <a:off x="5305425" y="2486025"/>
          <a:ext cx="133350" cy="628650"/>
        </a:xfrm>
        <a:prstGeom prst="rightBrace">
          <a:avLst>
            <a:gd name="adj1" fmla="val 8687"/>
            <a:gd name="adj2" fmla="val 8186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20</xdr:row>
      <xdr:rowOff>123825</xdr:rowOff>
    </xdr:from>
    <xdr:to>
      <xdr:col>27</xdr:col>
      <xdr:colOff>161925</xdr:colOff>
      <xdr:row>20</xdr:row>
      <xdr:rowOff>123825</xdr:rowOff>
    </xdr:to>
    <xdr:sp macro="" textlink="">
      <xdr:nvSpPr>
        <xdr:cNvPr id="8494" name="Line 3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ShapeType="1"/>
        </xdr:cNvSpPr>
      </xdr:nvSpPr>
      <xdr:spPr bwMode="auto">
        <a:xfrm flipV="1">
          <a:off x="5686425" y="40862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29</xdr:row>
      <xdr:rowOff>9525</xdr:rowOff>
    </xdr:from>
    <xdr:to>
      <xdr:col>24</xdr:col>
      <xdr:colOff>171450</xdr:colOff>
      <xdr:row>32</xdr:row>
      <xdr:rowOff>228600</xdr:rowOff>
    </xdr:to>
    <xdr:sp macro="" textlink="">
      <xdr:nvSpPr>
        <xdr:cNvPr id="8504" name="Geschweifte Klammer rechts 5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/>
        </xdr:cNvSpPr>
      </xdr:nvSpPr>
      <xdr:spPr bwMode="auto">
        <a:xfrm>
          <a:off x="5295900" y="6257925"/>
          <a:ext cx="133350" cy="628650"/>
        </a:xfrm>
        <a:prstGeom prst="rightBrace">
          <a:avLst>
            <a:gd name="adj1" fmla="val 8687"/>
            <a:gd name="adj2" fmla="val 8186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32</xdr:row>
      <xdr:rowOff>142875</xdr:rowOff>
    </xdr:from>
    <xdr:to>
      <xdr:col>27</xdr:col>
      <xdr:colOff>171450</xdr:colOff>
      <xdr:row>32</xdr:row>
      <xdr:rowOff>142875</xdr:rowOff>
    </xdr:to>
    <xdr:sp macro="" textlink="">
      <xdr:nvSpPr>
        <xdr:cNvPr id="8505" name="Line 30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ShapeType="1"/>
        </xdr:cNvSpPr>
      </xdr:nvSpPr>
      <xdr:spPr bwMode="auto">
        <a:xfrm flipV="1">
          <a:off x="5686425" y="680085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43</xdr:row>
      <xdr:rowOff>114300</xdr:rowOff>
    </xdr:from>
    <xdr:to>
      <xdr:col>20</xdr:col>
      <xdr:colOff>19050</xdr:colOff>
      <xdr:row>43</xdr:row>
      <xdr:rowOff>114300</xdr:rowOff>
    </xdr:to>
    <xdr:sp macro="" textlink="">
      <xdr:nvSpPr>
        <xdr:cNvPr id="8506" name="Line 2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ShapeType="1"/>
        </xdr:cNvSpPr>
      </xdr:nvSpPr>
      <xdr:spPr bwMode="auto">
        <a:xfrm>
          <a:off x="4552950" y="82391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46</xdr:row>
      <xdr:rowOff>114300</xdr:rowOff>
    </xdr:from>
    <xdr:to>
      <xdr:col>20</xdr:col>
      <xdr:colOff>9525</xdr:colOff>
      <xdr:row>46</xdr:row>
      <xdr:rowOff>114300</xdr:rowOff>
    </xdr:to>
    <xdr:sp macro="" textlink="">
      <xdr:nvSpPr>
        <xdr:cNvPr id="8507" name="Line 5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ShapeType="1"/>
        </xdr:cNvSpPr>
      </xdr:nvSpPr>
      <xdr:spPr bwMode="auto">
        <a:xfrm>
          <a:off x="4000500" y="86201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42</xdr:row>
      <xdr:rowOff>47625</xdr:rowOff>
    </xdr:from>
    <xdr:to>
      <xdr:col>24</xdr:col>
      <xdr:colOff>190500</xdr:colOff>
      <xdr:row>46</xdr:row>
      <xdr:rowOff>238125</xdr:rowOff>
    </xdr:to>
    <xdr:sp macro="" textlink="">
      <xdr:nvSpPr>
        <xdr:cNvPr id="8508" name="Geschweifte Klammer rechts 57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/>
        </xdr:cNvSpPr>
      </xdr:nvSpPr>
      <xdr:spPr bwMode="auto">
        <a:xfrm>
          <a:off x="5314950" y="8124825"/>
          <a:ext cx="133350" cy="619125"/>
        </a:xfrm>
        <a:prstGeom prst="rightBrace">
          <a:avLst>
            <a:gd name="adj1" fmla="val 8555"/>
            <a:gd name="adj2" fmla="val 8186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46</xdr:row>
      <xdr:rowOff>142875</xdr:rowOff>
    </xdr:from>
    <xdr:to>
      <xdr:col>27</xdr:col>
      <xdr:colOff>171450</xdr:colOff>
      <xdr:row>46</xdr:row>
      <xdr:rowOff>142875</xdr:rowOff>
    </xdr:to>
    <xdr:sp macro="" textlink="">
      <xdr:nvSpPr>
        <xdr:cNvPr id="8509" name="Line 30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ShapeType="1"/>
        </xdr:cNvSpPr>
      </xdr:nvSpPr>
      <xdr:spPr bwMode="auto">
        <a:xfrm flipV="1">
          <a:off x="5686425" y="86487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43</xdr:row>
      <xdr:rowOff>114300</xdr:rowOff>
    </xdr:from>
    <xdr:to>
      <xdr:col>20</xdr:col>
      <xdr:colOff>19050</xdr:colOff>
      <xdr:row>43</xdr:row>
      <xdr:rowOff>114300</xdr:rowOff>
    </xdr:to>
    <xdr:sp macro="" textlink="">
      <xdr:nvSpPr>
        <xdr:cNvPr id="8510" name="Line 28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ShapeType="1"/>
        </xdr:cNvSpPr>
      </xdr:nvSpPr>
      <xdr:spPr bwMode="auto">
        <a:xfrm>
          <a:off x="4552950" y="82391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46</xdr:row>
      <xdr:rowOff>114300</xdr:rowOff>
    </xdr:from>
    <xdr:to>
      <xdr:col>20</xdr:col>
      <xdr:colOff>9525</xdr:colOff>
      <xdr:row>46</xdr:row>
      <xdr:rowOff>114300</xdr:rowOff>
    </xdr:to>
    <xdr:sp macro="" textlink="">
      <xdr:nvSpPr>
        <xdr:cNvPr id="8511" name="Line 5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ShapeType="1"/>
        </xdr:cNvSpPr>
      </xdr:nvSpPr>
      <xdr:spPr bwMode="auto">
        <a:xfrm>
          <a:off x="4000500" y="86201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228600</xdr:colOff>
      <xdr:row>46</xdr:row>
      <xdr:rowOff>142875</xdr:rowOff>
    </xdr:from>
    <xdr:to>
      <xdr:col>27</xdr:col>
      <xdr:colOff>171450</xdr:colOff>
      <xdr:row>46</xdr:row>
      <xdr:rowOff>142875</xdr:rowOff>
    </xdr:to>
    <xdr:sp macro="" textlink="">
      <xdr:nvSpPr>
        <xdr:cNvPr id="8512" name="Line 3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ShapeType="1"/>
        </xdr:cNvSpPr>
      </xdr:nvSpPr>
      <xdr:spPr bwMode="auto">
        <a:xfrm flipV="1">
          <a:off x="5686425" y="86487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20</xdr:row>
      <xdr:rowOff>114300</xdr:rowOff>
    </xdr:from>
    <xdr:to>
      <xdr:col>20</xdr:col>
      <xdr:colOff>9525</xdr:colOff>
      <xdr:row>20</xdr:row>
      <xdr:rowOff>114300</xdr:rowOff>
    </xdr:to>
    <xdr:sp macro="" textlink="">
      <xdr:nvSpPr>
        <xdr:cNvPr id="47" name="Line 3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4581525" y="2672443"/>
          <a:ext cx="3265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9525</xdr:rowOff>
    </xdr:from>
    <xdr:to>
      <xdr:col>24</xdr:col>
      <xdr:colOff>180975</xdr:colOff>
      <xdr:row>20</xdr:row>
      <xdr:rowOff>228600</xdr:rowOff>
    </xdr:to>
    <xdr:sp macro="" textlink="">
      <xdr:nvSpPr>
        <xdr:cNvPr id="49" name="Geschweifte Klammer rechts 3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>
          <a:off x="5354411" y="2125436"/>
          <a:ext cx="133350" cy="661307"/>
        </a:xfrm>
        <a:prstGeom prst="rightBrace">
          <a:avLst>
            <a:gd name="adj1" fmla="val 8687"/>
            <a:gd name="adj2" fmla="val 8186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228600</xdr:colOff>
      <xdr:row>26</xdr:row>
      <xdr:rowOff>123825</xdr:rowOff>
    </xdr:from>
    <xdr:to>
      <xdr:col>27</xdr:col>
      <xdr:colOff>161925</xdr:colOff>
      <xdr:row>26</xdr:row>
      <xdr:rowOff>123825</xdr:rowOff>
    </xdr:to>
    <xdr:sp macro="" textlink="">
      <xdr:nvSpPr>
        <xdr:cNvPr id="50" name="Line 3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V="1">
          <a:off x="5732689" y="3518807"/>
          <a:ext cx="25989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26</xdr:row>
      <xdr:rowOff>114300</xdr:rowOff>
    </xdr:from>
    <xdr:to>
      <xdr:col>20</xdr:col>
      <xdr:colOff>9525</xdr:colOff>
      <xdr:row>26</xdr:row>
      <xdr:rowOff>114300</xdr:rowOff>
    </xdr:to>
    <xdr:sp macro="" textlink="">
      <xdr:nvSpPr>
        <xdr:cNvPr id="51" name="Line 3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4581525" y="3509282"/>
          <a:ext cx="32657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47625</xdr:colOff>
      <xdr:row>23</xdr:row>
      <xdr:rowOff>9525</xdr:rowOff>
    </xdr:from>
    <xdr:to>
      <xdr:col>24</xdr:col>
      <xdr:colOff>180975</xdr:colOff>
      <xdr:row>26</xdr:row>
      <xdr:rowOff>228600</xdr:rowOff>
    </xdr:to>
    <xdr:sp macro="" textlink="">
      <xdr:nvSpPr>
        <xdr:cNvPr id="52" name="Geschweifte Klammer rechts 3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5354411" y="2962275"/>
          <a:ext cx="133350" cy="661307"/>
        </a:xfrm>
        <a:prstGeom prst="rightBrace">
          <a:avLst>
            <a:gd name="adj1" fmla="val 8687"/>
            <a:gd name="adj2" fmla="val 8186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5"/>
  <sheetViews>
    <sheetView tabSelected="1" topLeftCell="A21" zoomScale="120" zoomScaleNormal="120" zoomScalePageLayoutView="120" workbookViewId="0">
      <selection activeCell="L33" sqref="L33"/>
    </sheetView>
  </sheetViews>
  <sheetFormatPr baseColWidth="10" defaultColWidth="11.42578125" defaultRowHeight="11.25"/>
  <cols>
    <col min="1" max="1" width="3.28515625" style="8" customWidth="1"/>
    <col min="2" max="2" width="23.140625" style="8" customWidth="1"/>
    <col min="3" max="3" width="0.5703125" style="8" customWidth="1"/>
    <col min="4" max="4" width="4.85546875" style="8" customWidth="1"/>
    <col min="5" max="5" width="0.5703125" style="8" customWidth="1"/>
    <col min="6" max="6" width="4.85546875" style="8" customWidth="1"/>
    <col min="7" max="7" width="0.5703125" style="8" customWidth="1"/>
    <col min="8" max="8" width="4.85546875" style="8" customWidth="1"/>
    <col min="9" max="9" width="0.5703125" style="8" customWidth="1"/>
    <col min="10" max="10" width="4.85546875" style="8" customWidth="1"/>
    <col min="11" max="11" width="0.5703125" style="8" customWidth="1"/>
    <col min="12" max="12" width="4.85546875" style="8" customWidth="1"/>
    <col min="13" max="13" width="0.5703125" style="8" customWidth="1"/>
    <col min="14" max="14" width="4.85546875" style="8" customWidth="1"/>
    <col min="15" max="16" width="0.5703125" style="8" customWidth="1"/>
    <col min="17" max="17" width="4.85546875" style="8" customWidth="1"/>
    <col min="18" max="18" width="3" style="8" customWidth="1"/>
    <col min="19" max="19" width="3.85546875" style="8" customWidth="1"/>
    <col min="20" max="20" width="1" style="33" customWidth="1"/>
    <col min="21" max="22" width="0.5703125" style="8" customWidth="1"/>
    <col min="23" max="23" width="3.85546875" style="8" customWidth="1"/>
    <col min="24" max="24" width="1" style="33" customWidth="1"/>
    <col min="25" max="25" width="3" style="8" customWidth="1"/>
    <col min="26" max="26" width="3.85546875" style="8" customWidth="1"/>
    <col min="27" max="27" width="1" style="33" customWidth="1"/>
    <col min="28" max="28" width="3" style="8" customWidth="1"/>
    <col min="29" max="29" width="0.5703125" style="8" customWidth="1"/>
    <col min="30" max="30" width="3.85546875" style="8" customWidth="1"/>
    <col min="31" max="31" width="1" style="33" customWidth="1"/>
    <col min="32" max="32" width="1.140625" style="8" customWidth="1"/>
    <col min="33" max="33" width="0.5703125" style="8" customWidth="1"/>
    <col min="34" max="16384" width="11.42578125" style="8"/>
  </cols>
  <sheetData>
    <row r="1" spans="1:32" ht="12">
      <c r="A1" s="32" t="s">
        <v>31</v>
      </c>
    </row>
    <row r="2" spans="1:32" ht="12">
      <c r="A2" s="32" t="s">
        <v>32</v>
      </c>
    </row>
    <row r="3" spans="1:32" ht="9.75" customHeight="1"/>
    <row r="4" spans="1:32" ht="18">
      <c r="A4" s="34" t="s">
        <v>53</v>
      </c>
    </row>
    <row r="5" spans="1:32" ht="12">
      <c r="A5" s="35" t="s">
        <v>50</v>
      </c>
      <c r="AF5" s="4"/>
    </row>
    <row r="6" spans="1:32">
      <c r="A6" s="70" t="s">
        <v>49</v>
      </c>
      <c r="B6" s="36"/>
    </row>
    <row r="7" spans="1:32" s="4" customFormat="1" ht="2.25" customHeight="1">
      <c r="A7" s="97"/>
      <c r="B7" s="98"/>
      <c r="C7" s="1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5"/>
      <c r="U7" s="12"/>
      <c r="V7" s="11"/>
      <c r="W7" s="99"/>
      <c r="X7" s="99"/>
      <c r="Y7" s="99"/>
      <c r="Z7" s="99"/>
      <c r="AA7" s="99"/>
      <c r="AB7" s="99"/>
      <c r="AC7" s="100"/>
      <c r="AD7" s="99"/>
      <c r="AE7" s="99"/>
      <c r="AF7" s="101"/>
    </row>
    <row r="8" spans="1:32" s="40" customFormat="1" ht="33.75" customHeight="1">
      <c r="A8" s="102" t="s">
        <v>0</v>
      </c>
      <c r="B8" s="103"/>
      <c r="C8" s="37"/>
      <c r="D8" s="103" t="s">
        <v>1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38"/>
      <c r="U8" s="39"/>
      <c r="V8" s="37"/>
      <c r="W8" s="104" t="s">
        <v>44</v>
      </c>
      <c r="X8" s="104"/>
      <c r="Y8" s="104"/>
      <c r="Z8" s="104"/>
      <c r="AA8" s="104"/>
      <c r="AB8" s="104"/>
      <c r="AC8" s="105" t="s">
        <v>2</v>
      </c>
      <c r="AD8" s="104"/>
      <c r="AE8" s="104"/>
      <c r="AF8" s="106"/>
    </row>
    <row r="9" spans="1:32" s="44" customFormat="1" ht="50.25" customHeight="1">
      <c r="A9" s="41"/>
      <c r="B9" s="42"/>
      <c r="C9" s="41"/>
      <c r="D9" s="42" t="s">
        <v>3</v>
      </c>
      <c r="E9" s="42"/>
      <c r="F9" s="42" t="s">
        <v>4</v>
      </c>
      <c r="G9" s="42"/>
      <c r="H9" s="42" t="s">
        <v>5</v>
      </c>
      <c r="I9" s="42"/>
      <c r="J9" s="42" t="s">
        <v>6</v>
      </c>
      <c r="K9" s="42"/>
      <c r="L9" s="42" t="s">
        <v>7</v>
      </c>
      <c r="M9" s="42"/>
      <c r="N9" s="42" t="s">
        <v>8</v>
      </c>
      <c r="O9" s="42"/>
      <c r="P9" s="41"/>
      <c r="Q9" s="42" t="s">
        <v>9</v>
      </c>
      <c r="R9" s="42"/>
      <c r="S9" s="95" t="s">
        <v>10</v>
      </c>
      <c r="T9" s="95"/>
      <c r="U9" s="42"/>
      <c r="V9" s="41"/>
      <c r="W9" s="96" t="s">
        <v>11</v>
      </c>
      <c r="X9" s="96"/>
      <c r="Y9" s="42"/>
      <c r="Z9" s="95" t="s">
        <v>9</v>
      </c>
      <c r="AA9" s="95"/>
      <c r="AB9" s="42"/>
      <c r="AC9" s="41"/>
      <c r="AD9" s="95" t="s">
        <v>12</v>
      </c>
      <c r="AE9" s="95"/>
      <c r="AF9" s="43"/>
    </row>
    <row r="10" spans="1:32" s="44" customFormat="1" ht="2.25" customHeight="1">
      <c r="A10" s="41"/>
      <c r="B10" s="42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1"/>
      <c r="Q10" s="42"/>
      <c r="R10" s="42"/>
      <c r="S10" s="95"/>
      <c r="T10" s="95"/>
      <c r="U10" s="42"/>
      <c r="V10" s="41"/>
      <c r="W10" s="96"/>
      <c r="X10" s="96"/>
      <c r="Y10" s="42"/>
      <c r="Z10" s="95"/>
      <c r="AA10" s="95"/>
      <c r="AB10" s="42"/>
      <c r="AC10" s="41"/>
      <c r="AD10" s="95"/>
      <c r="AE10" s="95"/>
      <c r="AF10" s="43"/>
    </row>
    <row r="11" spans="1:32" s="4" customFormat="1" ht="3.75" customHeight="1">
      <c r="A11" s="11"/>
      <c r="B11" s="12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/>
      <c r="Q11" s="12"/>
      <c r="R11" s="12"/>
      <c r="S11" s="12"/>
      <c r="T11" s="5"/>
      <c r="U11" s="45"/>
      <c r="V11" s="12"/>
      <c r="W11" s="12"/>
      <c r="X11" s="5"/>
      <c r="Y11" s="12"/>
      <c r="Z11" s="12"/>
      <c r="AA11" s="5"/>
      <c r="AB11" s="12"/>
      <c r="AC11" s="11"/>
      <c r="AD11" s="12"/>
      <c r="AE11" s="5"/>
      <c r="AF11" s="45"/>
    </row>
    <row r="12" spans="1:32" ht="20.100000000000001" customHeight="1">
      <c r="A12" s="59">
        <v>1</v>
      </c>
      <c r="B12" s="2" t="s">
        <v>17</v>
      </c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1"/>
      <c r="Q12" s="3"/>
      <c r="R12" s="2"/>
      <c r="S12" s="2"/>
      <c r="T12" s="6"/>
      <c r="U12" s="7"/>
      <c r="V12" s="1"/>
      <c r="W12" s="9"/>
      <c r="X12" s="21" t="s">
        <v>18</v>
      </c>
      <c r="Y12" s="2"/>
      <c r="Z12" s="2"/>
      <c r="AA12" s="6"/>
      <c r="AB12" s="62"/>
      <c r="AC12" s="4"/>
      <c r="AD12" s="2"/>
      <c r="AE12" s="6"/>
      <c r="AF12" s="7"/>
    </row>
    <row r="13" spans="1:32" s="19" customFormat="1">
      <c r="A13" s="16"/>
      <c r="B13" s="17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/>
      <c r="P13" s="16"/>
      <c r="Q13" s="3"/>
      <c r="R13" s="55"/>
      <c r="S13" s="55"/>
      <c r="T13" s="55"/>
      <c r="U13" s="56"/>
      <c r="V13" s="63"/>
      <c r="W13" s="79" t="s">
        <v>51</v>
      </c>
      <c r="X13" s="79"/>
      <c r="Y13" s="79"/>
      <c r="Z13" s="79"/>
      <c r="AA13" s="79"/>
      <c r="AB13" s="80"/>
      <c r="AC13" s="17"/>
      <c r="AD13" s="77"/>
      <c r="AE13" s="77"/>
      <c r="AF13" s="20"/>
    </row>
    <row r="14" spans="1:32" s="4" customFormat="1" ht="4.5" customHeight="1">
      <c r="A14" s="1"/>
      <c r="C14" s="1"/>
      <c r="P14" s="1"/>
      <c r="T14" s="6"/>
      <c r="U14" s="7"/>
      <c r="X14" s="6"/>
      <c r="AA14" s="6"/>
      <c r="AC14" s="1"/>
      <c r="AE14" s="6"/>
      <c r="AF14" s="7"/>
    </row>
    <row r="15" spans="1:32" ht="20.100000000000001" customHeight="1">
      <c r="A15" s="1"/>
      <c r="B15" s="4"/>
      <c r="C15" s="1"/>
      <c r="D15" s="10"/>
      <c r="E15" s="3"/>
      <c r="F15" s="10"/>
      <c r="G15" s="3"/>
      <c r="H15" s="10"/>
      <c r="I15" s="3"/>
      <c r="J15" s="10"/>
      <c r="K15" s="3"/>
      <c r="L15" s="10"/>
      <c r="M15" s="3"/>
      <c r="N15" s="10"/>
      <c r="O15" s="4"/>
      <c r="P15" s="1"/>
      <c r="Q15" s="13">
        <f>D15+F15+H15+J15+L15+N15</f>
        <v>0</v>
      </c>
      <c r="R15" s="2" t="s">
        <v>35</v>
      </c>
      <c r="S15" s="4"/>
      <c r="T15" s="4"/>
      <c r="U15" s="7"/>
      <c r="V15" s="4"/>
      <c r="W15" s="14" t="str">
        <f>IF(Q15&gt;0,ROUND(AVERAGE(D15,F15,H15,J15,L15,N15)/0.5,0)*0.5,"0")</f>
        <v>0</v>
      </c>
      <c r="X15" s="15" t="s">
        <v>18</v>
      </c>
      <c r="Y15" s="2"/>
      <c r="Z15" s="2" t="s">
        <v>14</v>
      </c>
      <c r="AA15" s="6"/>
      <c r="AB15" s="2"/>
      <c r="AC15" s="1"/>
      <c r="AD15" s="22">
        <f>ROUND(((W12+W15)/2)/0.1,0)*0.1</f>
        <v>0</v>
      </c>
      <c r="AE15" s="23" t="s">
        <v>13</v>
      </c>
      <c r="AF15" s="7"/>
    </row>
    <row r="16" spans="1:32" s="19" customFormat="1" ht="8.25">
      <c r="A16" s="16"/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"/>
      <c r="P16" s="16"/>
      <c r="Q16" s="17"/>
      <c r="R16" s="17"/>
      <c r="S16" s="77"/>
      <c r="T16" s="77"/>
      <c r="U16" s="20"/>
      <c r="V16" s="17"/>
      <c r="W16" s="78" t="s">
        <v>15</v>
      </c>
      <c r="X16" s="78"/>
      <c r="Y16" s="17"/>
      <c r="Z16" s="17"/>
      <c r="AA16" s="17"/>
      <c r="AB16" s="17"/>
      <c r="AC16" s="16"/>
      <c r="AD16" s="77"/>
      <c r="AE16" s="77"/>
      <c r="AF16" s="20"/>
    </row>
    <row r="17" spans="1:32" s="19" customFormat="1" ht="3.75" customHeight="1">
      <c r="A17" s="64"/>
      <c r="B17" s="65"/>
      <c r="C17" s="6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4"/>
      <c r="Q17" s="65"/>
      <c r="R17" s="65"/>
      <c r="S17" s="50"/>
      <c r="T17" s="50"/>
      <c r="U17" s="67"/>
      <c r="V17" s="64"/>
      <c r="W17" s="50"/>
      <c r="X17" s="50"/>
      <c r="Y17" s="65"/>
      <c r="Z17" s="50"/>
      <c r="AA17" s="50"/>
      <c r="AB17" s="67"/>
      <c r="AC17" s="64"/>
      <c r="AD17" s="50"/>
      <c r="AE17" s="50"/>
      <c r="AF17" s="67"/>
    </row>
    <row r="18" spans="1:32" ht="20.100000000000001" customHeight="1">
      <c r="A18" s="59">
        <v>2</v>
      </c>
      <c r="B18" s="2" t="s">
        <v>37</v>
      </c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1"/>
      <c r="Q18" s="3"/>
      <c r="R18" s="2"/>
      <c r="S18" s="2"/>
      <c r="T18" s="6"/>
      <c r="U18" s="7"/>
      <c r="V18" s="1"/>
      <c r="W18" s="9"/>
      <c r="X18" s="21" t="s">
        <v>18</v>
      </c>
      <c r="Y18" s="2"/>
      <c r="Z18" s="2"/>
      <c r="AA18" s="6"/>
      <c r="AB18" s="62"/>
      <c r="AC18" s="4"/>
      <c r="AD18" s="2"/>
      <c r="AE18" s="6"/>
      <c r="AF18" s="7"/>
    </row>
    <row r="19" spans="1:32" s="19" customFormat="1">
      <c r="A19" s="16"/>
      <c r="B19" s="17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  <c r="P19" s="16"/>
      <c r="Q19" s="3"/>
      <c r="R19" s="73"/>
      <c r="S19" s="73"/>
      <c r="T19" s="73"/>
      <c r="U19" s="74"/>
      <c r="V19" s="63"/>
      <c r="W19" s="79" t="s">
        <v>52</v>
      </c>
      <c r="X19" s="79"/>
      <c r="Y19" s="79"/>
      <c r="Z19" s="79"/>
      <c r="AA19" s="79"/>
      <c r="AB19" s="80"/>
      <c r="AC19" s="17"/>
      <c r="AD19" s="77"/>
      <c r="AE19" s="77"/>
      <c r="AF19" s="20"/>
    </row>
    <row r="20" spans="1:32" s="4" customFormat="1" ht="4.5" customHeight="1">
      <c r="A20" s="1"/>
      <c r="C20" s="1"/>
      <c r="P20" s="1"/>
      <c r="T20" s="6"/>
      <c r="U20" s="7"/>
      <c r="X20" s="6"/>
      <c r="AA20" s="6"/>
      <c r="AC20" s="1"/>
      <c r="AE20" s="6"/>
      <c r="AF20" s="7"/>
    </row>
    <row r="21" spans="1:32" ht="20.100000000000001" customHeight="1">
      <c r="A21" s="1"/>
      <c r="B21" s="4"/>
      <c r="C21" s="1"/>
      <c r="D21" s="10"/>
      <c r="E21" s="3"/>
      <c r="F21" s="10"/>
      <c r="G21" s="3"/>
      <c r="H21" s="10"/>
      <c r="I21" s="3"/>
      <c r="J21" s="10"/>
      <c r="K21" s="3"/>
      <c r="L21" s="3"/>
      <c r="M21" s="3"/>
      <c r="N21" s="3"/>
      <c r="O21" s="4"/>
      <c r="P21" s="1"/>
      <c r="Q21" s="13">
        <f>D21+F21+H21+J21</f>
        <v>0</v>
      </c>
      <c r="R21" s="2" t="s">
        <v>26</v>
      </c>
      <c r="S21" s="4"/>
      <c r="T21" s="4"/>
      <c r="U21" s="7"/>
      <c r="V21" s="4"/>
      <c r="W21" s="14" t="str">
        <f>IF(Q21&gt;0,ROUND(AVERAGE(D21,F21,H21,J21,L21,N21)/0.5,0)*0.5,"0")</f>
        <v>0</v>
      </c>
      <c r="X21" s="15" t="s">
        <v>18</v>
      </c>
      <c r="Y21" s="2"/>
      <c r="Z21" s="2" t="s">
        <v>14</v>
      </c>
      <c r="AA21" s="6"/>
      <c r="AB21" s="2"/>
      <c r="AC21" s="1"/>
      <c r="AD21" s="22">
        <f>ROUND(((W18+W21)/2)/0.1,0)*0.1</f>
        <v>0</v>
      </c>
      <c r="AE21" s="23" t="s">
        <v>13</v>
      </c>
      <c r="AF21" s="7"/>
    </row>
    <row r="22" spans="1:32" s="19" customFormat="1" ht="8.25">
      <c r="A22" s="16"/>
      <c r="B22" s="17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/>
      <c r="P22" s="16"/>
      <c r="Q22" s="17"/>
      <c r="R22" s="17"/>
      <c r="S22" s="77"/>
      <c r="T22" s="77"/>
      <c r="U22" s="20"/>
      <c r="V22" s="17"/>
      <c r="W22" s="78" t="s">
        <v>15</v>
      </c>
      <c r="X22" s="78"/>
      <c r="Y22" s="17"/>
      <c r="Z22" s="17"/>
      <c r="AA22" s="17"/>
      <c r="AB22" s="17"/>
      <c r="AC22" s="16"/>
      <c r="AD22" s="77"/>
      <c r="AE22" s="77"/>
      <c r="AF22" s="20"/>
    </row>
    <row r="23" spans="1:32" s="19" customFormat="1" ht="3.75" customHeight="1">
      <c r="A23" s="64"/>
      <c r="B23" s="67"/>
      <c r="C23" s="64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P23" s="64"/>
      <c r="Q23" s="65"/>
      <c r="R23" s="65"/>
      <c r="S23" s="50"/>
      <c r="T23" s="50"/>
      <c r="U23" s="67"/>
      <c r="V23" s="64"/>
      <c r="W23" s="50"/>
      <c r="X23" s="50"/>
      <c r="Y23" s="65"/>
      <c r="Z23" s="50"/>
      <c r="AA23" s="50"/>
      <c r="AB23" s="67"/>
      <c r="AC23" s="65"/>
      <c r="AD23" s="50"/>
      <c r="AE23" s="50"/>
      <c r="AF23" s="67"/>
    </row>
    <row r="24" spans="1:32" ht="20.100000000000001" customHeight="1">
      <c r="A24" s="59">
        <v>3</v>
      </c>
      <c r="B24" s="62" t="s">
        <v>36</v>
      </c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1"/>
      <c r="Q24" s="3"/>
      <c r="R24" s="2"/>
      <c r="S24" s="2"/>
      <c r="T24" s="6"/>
      <c r="U24" s="7"/>
      <c r="V24" s="1"/>
      <c r="W24" s="9"/>
      <c r="X24" s="21" t="s">
        <v>18</v>
      </c>
      <c r="Y24" s="2"/>
      <c r="Z24" s="2"/>
      <c r="AA24" s="6"/>
      <c r="AB24" s="62"/>
      <c r="AC24" s="4"/>
      <c r="AD24" s="2"/>
      <c r="AE24" s="6"/>
      <c r="AF24" s="7"/>
    </row>
    <row r="25" spans="1:32" s="19" customFormat="1">
      <c r="A25" s="16"/>
      <c r="B25" s="17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6"/>
      <c r="Q25" s="3"/>
      <c r="R25" s="73"/>
      <c r="S25" s="73"/>
      <c r="T25" s="73"/>
      <c r="U25" s="74"/>
      <c r="V25" s="63"/>
      <c r="W25" s="79" t="s">
        <v>52</v>
      </c>
      <c r="X25" s="79"/>
      <c r="Y25" s="79"/>
      <c r="Z25" s="79"/>
      <c r="AA25" s="79"/>
      <c r="AB25" s="80"/>
      <c r="AC25" s="17"/>
      <c r="AD25" s="77"/>
      <c r="AE25" s="77"/>
      <c r="AF25" s="20"/>
    </row>
    <row r="26" spans="1:32" s="4" customFormat="1" ht="4.5" customHeight="1">
      <c r="A26" s="1"/>
      <c r="C26" s="1"/>
      <c r="P26" s="1"/>
      <c r="T26" s="6"/>
      <c r="U26" s="7"/>
      <c r="X26" s="6"/>
      <c r="AA26" s="6"/>
      <c r="AC26" s="1"/>
      <c r="AE26" s="6"/>
      <c r="AF26" s="7"/>
    </row>
    <row r="27" spans="1:32" ht="20.100000000000001" customHeight="1">
      <c r="A27" s="1"/>
      <c r="B27" s="4"/>
      <c r="C27" s="1"/>
      <c r="D27" s="10"/>
      <c r="E27" s="3"/>
      <c r="F27" s="10"/>
      <c r="G27" s="3"/>
      <c r="H27" s="10"/>
      <c r="I27" s="3"/>
      <c r="J27" s="10"/>
      <c r="K27" s="3"/>
      <c r="L27" s="10"/>
      <c r="M27" s="3"/>
      <c r="N27" s="10"/>
      <c r="O27" s="4"/>
      <c r="P27" s="1"/>
      <c r="Q27" s="13">
        <f>D27+F27+H27+J27+L27+N27</f>
        <v>0</v>
      </c>
      <c r="R27" s="2" t="s">
        <v>35</v>
      </c>
      <c r="S27" s="4"/>
      <c r="T27" s="4"/>
      <c r="U27" s="7"/>
      <c r="V27" s="4"/>
      <c r="W27" s="14" t="str">
        <f>IF(Q27&gt;0,ROUND(AVERAGE(D27,F27,H27,J27,L27,N27)/0.5,0)*0.5,"0")</f>
        <v>0</v>
      </c>
      <c r="X27" s="15" t="s">
        <v>18</v>
      </c>
      <c r="Y27" s="2"/>
      <c r="Z27" s="2" t="s">
        <v>14</v>
      </c>
      <c r="AA27" s="6"/>
      <c r="AB27" s="2"/>
      <c r="AC27" s="1"/>
      <c r="AD27" s="22">
        <f>ROUND(((W24+W27)/2)/0.1,0)*0.1</f>
        <v>0</v>
      </c>
      <c r="AE27" s="23" t="s">
        <v>13</v>
      </c>
      <c r="AF27" s="7"/>
    </row>
    <row r="28" spans="1:32" s="19" customFormat="1" ht="8.25">
      <c r="A28" s="24"/>
      <c r="B28" s="27"/>
      <c r="C28" s="2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4"/>
      <c r="Q28" s="25"/>
      <c r="R28" s="25"/>
      <c r="S28" s="81"/>
      <c r="T28" s="81"/>
      <c r="U28" s="27"/>
      <c r="V28" s="24"/>
      <c r="W28" s="78" t="s">
        <v>15</v>
      </c>
      <c r="X28" s="78"/>
      <c r="Y28" s="25"/>
      <c r="Z28" s="25"/>
      <c r="AA28" s="25"/>
      <c r="AB28" s="27"/>
      <c r="AC28" s="25"/>
      <c r="AD28" s="81"/>
      <c r="AE28" s="81"/>
      <c r="AF28" s="27"/>
    </row>
    <row r="29" spans="1:32" s="19" customFormat="1" ht="3.75" customHeight="1">
      <c r="A29" s="16"/>
      <c r="B29" s="20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/>
      <c r="P29" s="16"/>
      <c r="Q29" s="17"/>
      <c r="R29" s="17"/>
      <c r="S29" s="49"/>
      <c r="T29" s="49"/>
      <c r="U29" s="17"/>
      <c r="V29" s="16"/>
      <c r="W29" s="49"/>
      <c r="X29" s="49"/>
      <c r="Y29" s="17"/>
      <c r="Z29" s="49"/>
      <c r="AA29" s="49"/>
      <c r="AB29" s="17"/>
      <c r="AC29" s="17"/>
      <c r="AD29" s="49"/>
      <c r="AE29" s="49"/>
      <c r="AF29" s="20"/>
    </row>
    <row r="30" spans="1:32" ht="20.100000000000001" customHeight="1">
      <c r="A30" s="57">
        <v>4</v>
      </c>
      <c r="B30" s="90" t="s">
        <v>25</v>
      </c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1"/>
      <c r="Q30" s="2"/>
      <c r="R30" s="2"/>
      <c r="S30" s="2"/>
      <c r="T30" s="6"/>
      <c r="U30" s="4"/>
      <c r="V30" s="1"/>
      <c r="W30" s="9"/>
      <c r="X30" s="21" t="s">
        <v>18</v>
      </c>
      <c r="Y30" s="2"/>
      <c r="Z30" s="2"/>
      <c r="AA30" s="6"/>
      <c r="AB30" s="2"/>
      <c r="AC30" s="1"/>
      <c r="AD30" s="2"/>
      <c r="AE30" s="6"/>
      <c r="AF30" s="7"/>
    </row>
    <row r="31" spans="1:32" s="19" customFormat="1" ht="8.25">
      <c r="A31" s="16"/>
      <c r="B31" s="90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/>
      <c r="P31" s="16"/>
      <c r="Q31" s="17"/>
      <c r="R31" s="17"/>
      <c r="S31" s="77"/>
      <c r="T31" s="77"/>
      <c r="U31" s="17"/>
      <c r="V31" s="16"/>
      <c r="W31" s="94" t="s">
        <v>16</v>
      </c>
      <c r="X31" s="94"/>
      <c r="Y31" s="17"/>
      <c r="Z31" s="77"/>
      <c r="AA31" s="77"/>
      <c r="AB31" s="17"/>
      <c r="AC31" s="16"/>
      <c r="AD31" s="77"/>
      <c r="AE31" s="77"/>
      <c r="AF31" s="20"/>
    </row>
    <row r="32" spans="1:32" s="4" customFormat="1" ht="4.5" customHeight="1">
      <c r="A32" s="1"/>
      <c r="B32" s="7"/>
      <c r="C32" s="1"/>
      <c r="P32" s="1"/>
      <c r="T32" s="6"/>
      <c r="V32" s="1"/>
      <c r="X32" s="6"/>
      <c r="AA32" s="6"/>
      <c r="AC32" s="1"/>
      <c r="AE32" s="6"/>
      <c r="AF32" s="7"/>
    </row>
    <row r="33" spans="1:32" ht="20.100000000000001" customHeight="1">
      <c r="A33" s="1"/>
      <c r="B33" s="7"/>
      <c r="C33" s="1"/>
      <c r="D33" s="10"/>
      <c r="E33" s="3"/>
      <c r="F33" s="10"/>
      <c r="G33" s="3"/>
      <c r="H33" s="10"/>
      <c r="I33" s="3"/>
      <c r="J33" s="10"/>
      <c r="K33" s="3"/>
      <c r="M33" s="3"/>
      <c r="O33" s="4"/>
      <c r="P33" s="1"/>
      <c r="Q33" s="13">
        <f>D33+F33+H33+J33</f>
        <v>0</v>
      </c>
      <c r="R33" s="2" t="s">
        <v>26</v>
      </c>
      <c r="S33" s="4"/>
      <c r="T33" s="6"/>
      <c r="U33" s="4"/>
      <c r="V33" s="1"/>
      <c r="W33" s="14" t="str">
        <f>IF(Q33&gt;0,ROUND(AVERAGE(D33,F33,H33,J33)/0.5,0)*0.5,"0")</f>
        <v>0</v>
      </c>
      <c r="X33" s="15" t="s">
        <v>18</v>
      </c>
      <c r="Y33" s="2"/>
      <c r="Z33" s="2" t="s">
        <v>14</v>
      </c>
      <c r="AA33" s="6"/>
      <c r="AB33" s="2"/>
      <c r="AC33" s="1"/>
      <c r="AD33" s="22">
        <f>ROUND(((W30+W33)/2)/0.1,0)*0.1</f>
        <v>0</v>
      </c>
      <c r="AE33" s="23" t="s">
        <v>13</v>
      </c>
      <c r="AF33" s="7"/>
    </row>
    <row r="34" spans="1:32" s="19" customFormat="1" ht="8.25" customHeight="1">
      <c r="A34" s="24"/>
      <c r="B34" s="69"/>
      <c r="C34" s="24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5"/>
      <c r="P34" s="24"/>
      <c r="Q34" s="25"/>
      <c r="R34" s="25"/>
      <c r="S34" s="81"/>
      <c r="T34" s="81"/>
      <c r="U34" s="25"/>
      <c r="V34" s="24"/>
      <c r="W34" s="81" t="s">
        <v>15</v>
      </c>
      <c r="X34" s="81"/>
      <c r="Y34" s="25"/>
      <c r="Z34" s="81"/>
      <c r="AA34" s="81"/>
      <c r="AB34" s="25"/>
      <c r="AC34" s="24"/>
      <c r="AD34" s="81"/>
      <c r="AE34" s="81"/>
      <c r="AF34" s="27"/>
    </row>
    <row r="35" spans="1:32" s="19" customFormat="1" ht="3.75" customHeight="1">
      <c r="A35" s="16"/>
      <c r="B35" s="17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  <c r="Q35" s="17"/>
      <c r="R35" s="17"/>
      <c r="S35" s="49"/>
      <c r="T35" s="49"/>
      <c r="U35" s="17"/>
      <c r="V35" s="16"/>
      <c r="W35" s="49"/>
      <c r="X35" s="49"/>
      <c r="Y35" s="17"/>
      <c r="Z35" s="49"/>
      <c r="AA35" s="49"/>
      <c r="AB35" s="17"/>
      <c r="AC35" s="16"/>
      <c r="AD35" s="49"/>
      <c r="AE35" s="49"/>
      <c r="AF35" s="20"/>
    </row>
    <row r="36" spans="1:32" ht="20.100000000000001" customHeight="1">
      <c r="A36" s="59">
        <v>5</v>
      </c>
      <c r="B36" s="58" t="s">
        <v>33</v>
      </c>
      <c r="C36" s="1"/>
      <c r="D36" s="3"/>
      <c r="E36" s="3"/>
      <c r="F36" s="3"/>
      <c r="G36" s="3"/>
      <c r="H36" s="3"/>
      <c r="I36" s="3"/>
      <c r="J36" s="3"/>
      <c r="K36" s="3"/>
      <c r="L36" s="4"/>
      <c r="M36" s="3"/>
      <c r="N36" s="4"/>
      <c r="O36" s="4"/>
      <c r="P36" s="1"/>
      <c r="Q36" s="2"/>
      <c r="R36" s="2"/>
      <c r="S36" s="2"/>
      <c r="T36" s="6"/>
      <c r="U36" s="4"/>
      <c r="V36" s="1"/>
      <c r="W36" s="52"/>
      <c r="X36" s="21"/>
      <c r="Y36" s="2"/>
      <c r="Z36" s="2"/>
      <c r="AA36" s="6"/>
      <c r="AB36" s="2"/>
      <c r="AC36" s="1"/>
      <c r="AD36" s="51">
        <f>ROUND(W36/0.5,0)*0.5</f>
        <v>0</v>
      </c>
      <c r="AE36" s="21" t="s">
        <v>18</v>
      </c>
      <c r="AF36" s="7"/>
    </row>
    <row r="37" spans="1:32" s="19" customFormat="1" ht="8.25" customHeight="1">
      <c r="A37" s="16"/>
      <c r="B37" s="54"/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7"/>
      <c r="P37" s="16"/>
      <c r="Q37" s="17"/>
      <c r="R37" s="17"/>
      <c r="S37" s="77"/>
      <c r="T37" s="77"/>
      <c r="U37" s="17"/>
      <c r="V37" s="16"/>
      <c r="W37" s="94" t="s">
        <v>16</v>
      </c>
      <c r="X37" s="94"/>
      <c r="Y37" s="17"/>
      <c r="Z37" s="77"/>
      <c r="AA37" s="77"/>
      <c r="AB37" s="17"/>
      <c r="AC37" s="16"/>
      <c r="AD37" s="77"/>
      <c r="AE37" s="77"/>
      <c r="AF37" s="20"/>
    </row>
    <row r="38" spans="1:32" ht="20.100000000000001" customHeight="1">
      <c r="A38" s="1"/>
      <c r="B38" s="54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1"/>
      <c r="Q38" s="2"/>
      <c r="R38" s="2"/>
      <c r="S38" s="2"/>
      <c r="T38" s="6"/>
      <c r="U38" s="4"/>
      <c r="V38" s="1"/>
      <c r="W38" s="2"/>
      <c r="X38" s="6"/>
      <c r="Y38" s="2"/>
      <c r="Z38" s="86" t="s">
        <v>27</v>
      </c>
      <c r="AA38" s="86"/>
      <c r="AB38" s="87"/>
      <c r="AC38" s="1"/>
      <c r="AD38" s="51">
        <f>AD36</f>
        <v>0</v>
      </c>
      <c r="AE38" s="21"/>
      <c r="AF38" s="7"/>
    </row>
    <row r="39" spans="1:32" s="19" customFormat="1" ht="5.25" customHeight="1">
      <c r="A39" s="24"/>
      <c r="B39" s="25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4"/>
      <c r="Q39" s="25"/>
      <c r="R39" s="25"/>
      <c r="S39" s="48"/>
      <c r="T39" s="48"/>
      <c r="U39" s="25"/>
      <c r="V39" s="24"/>
      <c r="W39" s="48"/>
      <c r="X39" s="48"/>
      <c r="Y39" s="25"/>
      <c r="Z39" s="48"/>
      <c r="AA39" s="48"/>
      <c r="AB39" s="25"/>
      <c r="AC39" s="24"/>
      <c r="AD39" s="48"/>
      <c r="AE39" s="48"/>
      <c r="AF39" s="27"/>
    </row>
    <row r="40" spans="1:32" s="19" customFormat="1" ht="3.75" customHeight="1">
      <c r="A40" s="16"/>
      <c r="B40" s="17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6"/>
      <c r="Q40" s="17"/>
      <c r="R40" s="17"/>
      <c r="S40" s="49"/>
      <c r="T40" s="49"/>
      <c r="U40" s="17"/>
      <c r="V40" s="16"/>
      <c r="W40" s="49"/>
      <c r="X40" s="49"/>
      <c r="Y40" s="17"/>
      <c r="Z40" s="49"/>
      <c r="AA40" s="49"/>
      <c r="AB40" s="17"/>
      <c r="AC40" s="16"/>
      <c r="AD40" s="49"/>
      <c r="AE40" s="49"/>
      <c r="AF40" s="20"/>
    </row>
    <row r="41" spans="1:32" ht="19.5" customHeight="1">
      <c r="A41" s="59">
        <v>6</v>
      </c>
      <c r="B41" s="58" t="s">
        <v>34</v>
      </c>
      <c r="C41" s="1"/>
      <c r="D41" s="10"/>
      <c r="E41" s="3"/>
      <c r="F41" s="10"/>
      <c r="G41" s="3"/>
      <c r="H41" s="10"/>
      <c r="I41" s="3"/>
      <c r="J41" s="10"/>
      <c r="K41" s="3"/>
      <c r="L41" s="10"/>
      <c r="M41" s="3"/>
      <c r="N41" s="10"/>
      <c r="O41" s="4"/>
      <c r="P41" s="1"/>
      <c r="Q41" s="13">
        <f>D41+F41+H41+J41+L41+N41</f>
        <v>0</v>
      </c>
      <c r="R41" s="2" t="s">
        <v>35</v>
      </c>
      <c r="S41" s="2"/>
      <c r="T41" s="6"/>
      <c r="U41" s="4"/>
      <c r="V41" s="1"/>
      <c r="W41" s="2"/>
      <c r="X41" s="6"/>
      <c r="Y41" s="2"/>
      <c r="Z41" s="2"/>
      <c r="AA41" s="6"/>
      <c r="AB41" s="2"/>
      <c r="AC41" s="1"/>
      <c r="AD41" s="14">
        <f>IF(Q41&gt;0,ROUND(AVERAGE(D41,F41,H41,J41,L41,N41)/0.5,0)*0.5,0)</f>
        <v>0</v>
      </c>
      <c r="AE41" s="15" t="s">
        <v>18</v>
      </c>
      <c r="AF41" s="7"/>
    </row>
    <row r="42" spans="1:32" s="19" customFormat="1" ht="5.25" customHeight="1">
      <c r="A42" s="24"/>
      <c r="B42" s="69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/>
      <c r="Q42" s="25"/>
      <c r="R42" s="25"/>
      <c r="S42" s="48"/>
      <c r="T42" s="48"/>
      <c r="U42" s="25"/>
      <c r="V42" s="24"/>
      <c r="W42" s="48"/>
      <c r="X42" s="48"/>
      <c r="Y42" s="25"/>
      <c r="Z42" s="48"/>
      <c r="AA42" s="48"/>
      <c r="AB42" s="25"/>
      <c r="AC42" s="24"/>
      <c r="AD42" s="48"/>
      <c r="AE42" s="48"/>
      <c r="AF42" s="27"/>
    </row>
    <row r="43" spans="1:32" s="19" customFormat="1" ht="3.75" customHeight="1">
      <c r="A43" s="16"/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6"/>
      <c r="Q43" s="17"/>
      <c r="R43" s="17"/>
      <c r="S43" s="49"/>
      <c r="T43" s="49"/>
      <c r="U43" s="20"/>
      <c r="V43" s="17"/>
      <c r="W43" s="49"/>
      <c r="X43" s="49"/>
      <c r="Y43" s="17"/>
      <c r="Z43" s="49"/>
      <c r="AA43" s="49"/>
      <c r="AB43" s="17"/>
      <c r="AC43" s="16"/>
      <c r="AD43" s="49"/>
      <c r="AE43" s="49"/>
      <c r="AF43" s="20"/>
    </row>
    <row r="44" spans="1:32" ht="19.5" customHeight="1">
      <c r="A44" s="59">
        <v>7</v>
      </c>
      <c r="B44" s="90" t="s">
        <v>38</v>
      </c>
      <c r="C44" s="4"/>
      <c r="D44" s="3"/>
      <c r="E44" s="3"/>
      <c r="F44" s="3"/>
      <c r="G44" s="3"/>
      <c r="H44" s="3"/>
      <c r="I44" s="3"/>
      <c r="J44" s="10"/>
      <c r="K44" s="3"/>
      <c r="L44" s="10"/>
      <c r="M44" s="3"/>
      <c r="N44" s="28"/>
      <c r="O44" s="4"/>
      <c r="P44" s="1"/>
      <c r="Q44" s="13">
        <f>J44+L44</f>
        <v>0</v>
      </c>
      <c r="R44" s="2" t="s">
        <v>14</v>
      </c>
      <c r="S44" s="2"/>
      <c r="T44" s="6"/>
      <c r="U44" s="7"/>
      <c r="V44" s="4"/>
      <c r="W44" s="14" t="str">
        <f>IF(Q44&gt;0,ROUND(AVERAGE(H44,J44)/0.5,0)*0.5,"0")</f>
        <v>0</v>
      </c>
      <c r="X44" s="15" t="s">
        <v>18</v>
      </c>
      <c r="Y44" s="2"/>
      <c r="Z44" s="2"/>
      <c r="AA44" s="6"/>
      <c r="AB44" s="2"/>
      <c r="AC44" s="1"/>
      <c r="AD44" s="4"/>
      <c r="AE44" s="4"/>
      <c r="AF44" s="7"/>
    </row>
    <row r="45" spans="1:32" ht="8.25" customHeight="1">
      <c r="A45" s="60"/>
      <c r="B45" s="90"/>
      <c r="C45" s="4"/>
      <c r="D45" s="3"/>
      <c r="E45" s="3"/>
      <c r="F45" s="3"/>
      <c r="G45" s="3"/>
      <c r="H45" s="18"/>
      <c r="I45" s="3"/>
      <c r="J45" s="18" t="s">
        <v>39</v>
      </c>
      <c r="K45" s="3"/>
      <c r="L45" s="18" t="s">
        <v>39</v>
      </c>
      <c r="M45" s="3"/>
      <c r="N45" s="3"/>
      <c r="O45" s="4"/>
      <c r="P45" s="1"/>
      <c r="Q45" s="2"/>
      <c r="R45" s="2"/>
      <c r="S45" s="2"/>
      <c r="T45" s="6"/>
      <c r="U45" s="7"/>
      <c r="V45" s="4"/>
      <c r="W45" s="2"/>
      <c r="X45" s="6"/>
      <c r="Y45" s="2"/>
      <c r="Z45" s="2"/>
      <c r="AA45" s="6"/>
      <c r="AB45" s="2"/>
      <c r="AC45" s="1"/>
      <c r="AD45" s="2"/>
      <c r="AE45" s="2"/>
      <c r="AF45" s="7"/>
    </row>
    <row r="46" spans="1:32" ht="2.25" customHeight="1">
      <c r="A46" s="60"/>
      <c r="B46" s="90"/>
      <c r="C46" s="4"/>
      <c r="D46" s="3"/>
      <c r="E46" s="3"/>
      <c r="F46" s="3"/>
      <c r="G46" s="3"/>
      <c r="H46" s="61"/>
      <c r="I46" s="3"/>
      <c r="J46" s="3"/>
      <c r="K46" s="3"/>
      <c r="L46" s="3"/>
      <c r="M46" s="3"/>
      <c r="N46" s="3"/>
      <c r="O46" s="4"/>
      <c r="P46" s="1"/>
      <c r="Q46" s="2"/>
      <c r="R46" s="2"/>
      <c r="S46" s="2"/>
      <c r="T46" s="6"/>
      <c r="U46" s="7"/>
      <c r="V46" s="4"/>
      <c r="W46" s="2"/>
      <c r="X46" s="6"/>
      <c r="Y46" s="2"/>
      <c r="Z46" s="2"/>
      <c r="AA46" s="6"/>
      <c r="AB46" s="2"/>
      <c r="AC46" s="1"/>
      <c r="AD46" s="2"/>
      <c r="AE46" s="2"/>
      <c r="AF46" s="7"/>
    </row>
    <row r="47" spans="1:32" ht="19.5" customHeight="1">
      <c r="A47" s="60"/>
      <c r="B47" s="90"/>
      <c r="C47" s="4"/>
      <c r="D47" s="18"/>
      <c r="E47" s="18"/>
      <c r="F47" s="18"/>
      <c r="G47" s="18"/>
      <c r="H47" s="91" t="s">
        <v>42</v>
      </c>
      <c r="I47" s="91"/>
      <c r="J47" s="91"/>
      <c r="K47" s="91"/>
      <c r="L47" s="91"/>
      <c r="M47" s="3"/>
      <c r="N47" s="10"/>
      <c r="O47" s="4"/>
      <c r="P47" s="1"/>
      <c r="Q47" s="17"/>
      <c r="R47" s="17"/>
      <c r="S47" s="2"/>
      <c r="T47" s="6"/>
      <c r="U47" s="7"/>
      <c r="V47" s="4"/>
      <c r="W47" s="14">
        <f>ROUND(N47/0.5,0)*0.5</f>
        <v>0</v>
      </c>
      <c r="X47" s="15" t="s">
        <v>18</v>
      </c>
      <c r="Y47" s="2"/>
      <c r="Z47" s="2" t="s">
        <v>14</v>
      </c>
      <c r="AA47" s="6"/>
      <c r="AB47" s="2"/>
      <c r="AC47" s="1"/>
      <c r="AD47" s="22">
        <f>ROUND(((W44+W47)/2)/0.1,0)*0.1</f>
        <v>0</v>
      </c>
      <c r="AE47" s="23" t="s">
        <v>13</v>
      </c>
      <c r="AF47" s="7"/>
    </row>
    <row r="48" spans="1:32" s="19" customFormat="1" ht="8.25" customHeight="1">
      <c r="A48" s="16"/>
      <c r="B48" s="54"/>
      <c r="C48" s="17"/>
      <c r="D48" s="3"/>
      <c r="E48" s="3"/>
      <c r="F48" s="3"/>
      <c r="G48" s="3"/>
      <c r="H48" s="91"/>
      <c r="I48" s="91"/>
      <c r="J48" s="91"/>
      <c r="K48" s="91"/>
      <c r="L48" s="91"/>
      <c r="M48" s="18"/>
      <c r="N48" s="18" t="s">
        <v>28</v>
      </c>
      <c r="O48" s="17"/>
      <c r="P48" s="16"/>
      <c r="Q48" s="17"/>
      <c r="R48" s="17"/>
      <c r="S48" s="49"/>
      <c r="T48" s="49"/>
      <c r="U48" s="20"/>
      <c r="V48" s="17"/>
      <c r="W48" s="49"/>
      <c r="X48" s="49"/>
      <c r="Y48" s="17"/>
      <c r="Z48" s="49"/>
      <c r="AA48" s="49"/>
      <c r="AB48" s="17"/>
      <c r="AC48" s="16"/>
      <c r="AD48" s="2"/>
      <c r="AE48" s="2"/>
      <c r="AF48" s="27"/>
    </row>
    <row r="49" spans="1:34" s="4" customFormat="1" ht="3.75" customHeight="1">
      <c r="A49" s="11"/>
      <c r="B49" s="12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1"/>
      <c r="Q49" s="12"/>
      <c r="R49" s="12"/>
      <c r="S49" s="12"/>
      <c r="T49" s="5"/>
      <c r="U49" s="12"/>
      <c r="V49" s="11"/>
      <c r="W49" s="12"/>
      <c r="X49" s="5"/>
      <c r="Y49" s="12"/>
      <c r="Z49" s="12"/>
      <c r="AA49" s="5"/>
      <c r="AB49" s="12"/>
      <c r="AC49" s="11"/>
      <c r="AD49" s="12"/>
      <c r="AE49" s="5"/>
      <c r="AF49" s="7"/>
    </row>
    <row r="50" spans="1:34" ht="20.100000000000001" customHeight="1">
      <c r="A50" s="1"/>
      <c r="B50" s="2" t="s">
        <v>19</v>
      </c>
      <c r="C50" s="1"/>
      <c r="D50" s="3"/>
      <c r="E50" s="3"/>
      <c r="F50" s="3"/>
      <c r="G50" s="3"/>
      <c r="H50" s="3"/>
      <c r="I50" s="3"/>
      <c r="J50" s="3"/>
      <c r="K50" s="3"/>
      <c r="L50" s="28"/>
      <c r="M50" s="28"/>
      <c r="N50" s="28"/>
      <c r="O50" s="29"/>
      <c r="P50" s="30"/>
      <c r="Q50" s="28"/>
      <c r="R50" s="31"/>
      <c r="S50" s="29"/>
      <c r="T50" s="29"/>
      <c r="U50" s="29"/>
      <c r="V50" s="83" t="s">
        <v>48</v>
      </c>
      <c r="W50" s="84"/>
      <c r="X50" s="84"/>
      <c r="Y50" s="84"/>
      <c r="Z50" s="84"/>
      <c r="AA50" s="84"/>
      <c r="AB50" s="85"/>
      <c r="AC50" s="1"/>
      <c r="AD50" s="22" t="str">
        <f>IF(SUM(AD15:AD47)&gt;0,ROUND(((SUM(AD15,AD21,AD27,AD33,AD36,AD38,AD41,AD47))/8)/0.1,0)*0.1,"0")</f>
        <v>0</v>
      </c>
      <c r="AE50" s="53" t="s">
        <v>29</v>
      </c>
      <c r="AF50" s="7"/>
    </row>
    <row r="51" spans="1:34" s="19" customFormat="1" ht="3.75" customHeight="1">
      <c r="A51" s="24"/>
      <c r="B51" s="25"/>
      <c r="C51" s="2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5"/>
      <c r="P51" s="24"/>
      <c r="Q51" s="25"/>
      <c r="R51" s="25"/>
      <c r="S51" s="81"/>
      <c r="T51" s="81"/>
      <c r="U51" s="25"/>
      <c r="V51" s="24"/>
      <c r="W51" s="82"/>
      <c r="X51" s="82"/>
      <c r="Y51" s="25"/>
      <c r="Z51" s="25"/>
      <c r="AA51" s="25"/>
      <c r="AB51" s="25"/>
      <c r="AC51" s="24"/>
      <c r="AD51" s="81"/>
      <c r="AE51" s="81"/>
      <c r="AF51" s="27"/>
    </row>
    <row r="52" spans="1:34" ht="7.5" customHeight="1"/>
    <row r="53" spans="1:34">
      <c r="A53" s="40" t="s">
        <v>45</v>
      </c>
      <c r="H53" s="71">
        <f>COUNTIF(AD15:AD36,"&lt;4")+COUNTIF(AD41:AD47,"&lt;4")</f>
        <v>7</v>
      </c>
      <c r="AH53" s="76"/>
    </row>
    <row r="54" spans="1:34" ht="12.75" customHeight="1">
      <c r="A54" s="40" t="s">
        <v>46</v>
      </c>
      <c r="H54" s="68">
        <f>SUM(IF(AD15&lt;4,4-AD15,0),IF(AD21&lt;4,4-AD21,0),IF(AD27&lt;4,4-AD27,0),IF(AD33&lt;4,4-AD33,0),IF(AD36&lt;4,4-AD36,0),IF(AD38&lt;4,4-AD38,0),IF(AD41&lt;4,4-AD41,0),IF(AD47&lt;4,4-AD47,0))</f>
        <v>32</v>
      </c>
      <c r="N54" s="40"/>
      <c r="T54" s="8"/>
    </row>
    <row r="55" spans="1:34" ht="12.75" customHeight="1">
      <c r="A55" s="40" t="s">
        <v>47</v>
      </c>
      <c r="H55" s="93" t="str">
        <f>IF(AND(AD50&gt;=4,H53&lt;=2,H54&lt;=2),"bestanden","nicht bestanden")</f>
        <v>nicht bestanden</v>
      </c>
      <c r="I55" s="93"/>
      <c r="J55" s="93"/>
      <c r="K55" s="93"/>
      <c r="L55" s="93"/>
      <c r="T55" s="8"/>
      <c r="Z55" s="75"/>
      <c r="AA55" s="75"/>
      <c r="AB55" s="75"/>
      <c r="AC55" s="75"/>
      <c r="AD55" s="75"/>
    </row>
    <row r="56" spans="1:34" ht="6" customHeight="1"/>
    <row r="57" spans="1:34" s="72" customFormat="1" ht="8.25">
      <c r="A57" s="72" t="s">
        <v>13</v>
      </c>
      <c r="B57" s="88" t="s">
        <v>41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4" s="72" customFormat="1" ht="8.25">
      <c r="A58" s="72" t="s">
        <v>18</v>
      </c>
      <c r="B58" s="88" t="s">
        <v>40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</row>
    <row r="59" spans="1:34" s="72" customFormat="1" ht="8.25">
      <c r="A59" s="72" t="s">
        <v>20</v>
      </c>
      <c r="B59" s="92" t="s">
        <v>30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4" s="72" customFormat="1" ht="8.25">
      <c r="A60" s="72" t="s">
        <v>21</v>
      </c>
      <c r="B60" s="88" t="s">
        <v>22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</row>
    <row r="61" spans="1:34" s="72" customFormat="1" ht="8.25">
      <c r="B61" s="88" t="s">
        <v>23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</row>
    <row r="62" spans="1:34" s="72" customFormat="1" ht="8.25">
      <c r="B62" s="88" t="s">
        <v>24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</row>
    <row r="63" spans="1:34" s="72" customFormat="1" ht="8.25">
      <c r="B63" s="88" t="s">
        <v>43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</row>
    <row r="64" spans="1:34" ht="11.25" customHeight="1"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2:32" ht="11.25" customHeight="1"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</sheetData>
  <mergeCells count="59">
    <mergeCell ref="A7:B7"/>
    <mergeCell ref="D7:S7"/>
    <mergeCell ref="W7:AB7"/>
    <mergeCell ref="AC7:AF7"/>
    <mergeCell ref="A8:B8"/>
    <mergeCell ref="D8:S8"/>
    <mergeCell ref="W8:AB8"/>
    <mergeCell ref="AC8:AF8"/>
    <mergeCell ref="S16:T16"/>
    <mergeCell ref="W16:X16"/>
    <mergeCell ref="AD16:AE16"/>
    <mergeCell ref="S9:T9"/>
    <mergeCell ref="W9:X9"/>
    <mergeCell ref="Z9:AA9"/>
    <mergeCell ref="AD9:AE9"/>
    <mergeCell ref="S10:T10"/>
    <mergeCell ref="W10:X10"/>
    <mergeCell ref="Z10:AA10"/>
    <mergeCell ref="AD10:AE10"/>
    <mergeCell ref="W19:AB19"/>
    <mergeCell ref="AD19:AE19"/>
    <mergeCell ref="AD25:AE25"/>
    <mergeCell ref="W13:AB13"/>
    <mergeCell ref="AD13:AE13"/>
    <mergeCell ref="AD22:AE22"/>
    <mergeCell ref="AD37:AE37"/>
    <mergeCell ref="AD28:AE28"/>
    <mergeCell ref="B30:B31"/>
    <mergeCell ref="S31:T31"/>
    <mergeCell ref="W31:X31"/>
    <mergeCell ref="Z31:AA31"/>
    <mergeCell ref="AD31:AE31"/>
    <mergeCell ref="W28:X28"/>
    <mergeCell ref="S37:T37"/>
    <mergeCell ref="W37:X37"/>
    <mergeCell ref="Z37:AA37"/>
    <mergeCell ref="AD34:AE34"/>
    <mergeCell ref="B63:AF63"/>
    <mergeCell ref="B44:B47"/>
    <mergeCell ref="H47:L48"/>
    <mergeCell ref="B57:AF57"/>
    <mergeCell ref="B58:AF58"/>
    <mergeCell ref="B59:AF59"/>
    <mergeCell ref="AD51:AE51"/>
    <mergeCell ref="H55:L55"/>
    <mergeCell ref="B60:AF60"/>
    <mergeCell ref="B61:AF61"/>
    <mergeCell ref="B62:AF62"/>
    <mergeCell ref="S22:T22"/>
    <mergeCell ref="W22:X22"/>
    <mergeCell ref="W25:AB25"/>
    <mergeCell ref="S51:T51"/>
    <mergeCell ref="W51:X51"/>
    <mergeCell ref="V50:AB50"/>
    <mergeCell ref="S28:T28"/>
    <mergeCell ref="Z38:AB38"/>
    <mergeCell ref="S34:T34"/>
    <mergeCell ref="W34:X34"/>
    <mergeCell ref="Z34:AA34"/>
  </mergeCells>
  <conditionalFormatting sqref="H54">
    <cfRule type="cellIs" dxfId="3" priority="12" stopIfTrue="1" operator="greaterThan">
      <formula>2</formula>
    </cfRule>
  </conditionalFormatting>
  <conditionalFormatting sqref="H53">
    <cfRule type="cellIs" dxfId="2" priority="3" stopIfTrue="1" operator="lessThanOrEqual">
      <formula>2</formula>
    </cfRule>
  </conditionalFormatting>
  <conditionalFormatting sqref="Z55">
    <cfRule type="containsText" dxfId="1" priority="2" stopIfTrue="1" operator="containsText" text="nicht bestanden">
      <formula>NOT(ISERROR(SEARCH("nicht bestanden",Z55)))</formula>
    </cfRule>
  </conditionalFormatting>
  <conditionalFormatting sqref="H55">
    <cfRule type="containsText" dxfId="0" priority="1" stopIfTrue="1" operator="containsText" text="nicht bestanden">
      <formula>NOT(ISERROR(SEARCH("nicht bestanden",H55)))</formula>
    </cfRule>
  </conditionalFormatting>
  <pageMargins left="0.59055118110236227" right="0.23622047244094491" top="0.27559055118110237" bottom="0.19685039370078741" header="0.23622047244094491" footer="0"/>
  <pageSetup paperSize="9" orientation="portrait" r:id="rId1"/>
  <headerFooter differentFirst="1"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19</xdr:col>
                <xdr:colOff>9525</xdr:colOff>
                <xdr:row>0</xdr:row>
                <xdr:rowOff>0</xdr:rowOff>
              </from>
              <to>
                <xdr:col>33</xdr:col>
                <xdr:colOff>38100</xdr:colOff>
                <xdr:row>1</xdr:row>
                <xdr:rowOff>9525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KVE BiVo</vt:lpstr>
      <vt:lpstr>'KVE BiVo'!Druckbereich</vt:lpstr>
      <vt:lpstr>'KVE BiVo'!Drucktitel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Chappuis Laure</dc:creator>
  <cp:lastModifiedBy>David-Hofer Jeannine</cp:lastModifiedBy>
  <cp:lastPrinted>2015-11-20T07:34:12Z</cp:lastPrinted>
  <dcterms:created xsi:type="dcterms:W3CDTF">2008-06-19T13:26:03Z</dcterms:created>
  <dcterms:modified xsi:type="dcterms:W3CDTF">2022-04-08T07:37:02Z</dcterms:modified>
</cp:coreProperties>
</file>