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BBZSG_3_KBS\32_Schulbetrieb\322_Abteilung_Berufsmaturitaet\322-0_BM-Koordination\322-08_RLP2012\QV_Excel\2020_WI\"/>
    </mc:Choice>
  </mc:AlternateContent>
  <bookViews>
    <workbookView xWindow="240" yWindow="135" windowWidth="18780" windowHeight="12660"/>
  </bookViews>
  <sheets>
    <sheet name="Tabelle1" sheetId="2" r:id="rId1"/>
  </sheets>
  <definedNames>
    <definedName name="_xlnm.Print_Titles" localSheetId="0">Tabelle1!$1:$3</definedName>
  </definedNames>
  <calcPr calcId="162913"/>
</workbook>
</file>

<file path=xl/calcChain.xml><?xml version="1.0" encoding="utf-8"?>
<calcChain xmlns="http://schemas.openxmlformats.org/spreadsheetml/2006/main">
  <c r="X59" i="2" l="1"/>
  <c r="AB59" i="2" s="1"/>
  <c r="Q66" i="2" l="1"/>
  <c r="X70" i="2" l="1"/>
  <c r="X66" i="2"/>
  <c r="Q56" i="2"/>
  <c r="Q54" i="2"/>
  <c r="U49" i="2"/>
  <c r="X49" i="2" s="1"/>
  <c r="AB49" i="2" s="1"/>
  <c r="AB51" i="2" s="1"/>
  <c r="Q36" i="2"/>
  <c r="X36" i="2" s="1"/>
  <c r="X41" i="2" s="1"/>
  <c r="AB41" i="2" s="1"/>
  <c r="Q28" i="2"/>
  <c r="X28" i="2" s="1"/>
  <c r="X33" i="2" s="1"/>
  <c r="AB33" i="2" s="1"/>
  <c r="Q20" i="2"/>
  <c r="X20" i="2" s="1"/>
  <c r="X25" i="2" s="1"/>
  <c r="AB25" i="2" s="1"/>
  <c r="Q12" i="2"/>
  <c r="X12" i="2" s="1"/>
  <c r="X17" i="2" s="1"/>
  <c r="AB17" i="2" s="1"/>
  <c r="X73" i="2" l="1"/>
  <c r="Q59" i="2"/>
  <c r="AB73" i="2" l="1"/>
  <c r="H82" i="2" s="1"/>
  <c r="AB76" i="2" l="1"/>
  <c r="AB79" i="2" s="1"/>
  <c r="H83" i="2"/>
  <c r="H84" i="2" l="1"/>
</calcChain>
</file>

<file path=xl/sharedStrings.xml><?xml version="1.0" encoding="utf-8"?>
<sst xmlns="http://schemas.openxmlformats.org/spreadsheetml/2006/main" count="122" uniqueCount="64">
  <si>
    <t>a</t>
  </si>
  <si>
    <t>Fächer</t>
  </si>
  <si>
    <t>Erfahrungsnoten</t>
  </si>
  <si>
    <t>Qualifikations-
Verfahren</t>
  </si>
  <si>
    <t>1. Semester</t>
  </si>
  <si>
    <t>2. Semester</t>
  </si>
  <si>
    <t>3. Semester</t>
  </si>
  <si>
    <t>4. Semester</t>
  </si>
  <si>
    <t>5. Semester</t>
  </si>
  <si>
    <t>6. Semester</t>
  </si>
  <si>
    <t>Total</t>
  </si>
  <si>
    <t>Prüfungs-
noten</t>
  </si>
  <si>
    <t>Fachnoten</t>
  </si>
  <si>
    <t>1)</t>
  </si>
  <si>
    <t>:2=</t>
  </si>
  <si>
    <t>ERFA</t>
  </si>
  <si>
    <t>Summe</t>
  </si>
  <si>
    <t>Deutsch</t>
  </si>
  <si>
    <t>2)</t>
  </si>
  <si>
    <t>b</t>
  </si>
  <si>
    <t>Französisch</t>
  </si>
  <si>
    <t>d</t>
  </si>
  <si>
    <t>e</t>
  </si>
  <si>
    <t>f</t>
  </si>
  <si>
    <t>Total der Fachnoten</t>
  </si>
  <si>
    <t>Gesamtnotenschnitt</t>
  </si>
  <si>
    <t>Total der Fachnoten: 8=</t>
  </si>
  <si>
    <t>1)
3)</t>
  </si>
  <si>
    <t>3)</t>
  </si>
  <si>
    <t xml:space="preserve">Die schulische Prüfung gilt als bestanden, wenn </t>
  </si>
  <si>
    <t>Kaufmännische Berufsfachschule</t>
  </si>
  <si>
    <t>BM Prüfung</t>
  </si>
  <si>
    <t>Englisch</t>
  </si>
  <si>
    <t>IKA</t>
  </si>
  <si>
    <t>c</t>
  </si>
  <si>
    <t>W&amp;G I</t>
  </si>
  <si>
    <t>Prüfung zählt doppelt</t>
  </si>
  <si>
    <t>W&amp;G II</t>
  </si>
  <si>
    <t>1. die Gesamtnote (Durchschnitt aller Fachnoten) mindestens 4,0 beträgt</t>
  </si>
  <si>
    <t>2. Höchstens 2 Fachnoten ungenügend sind, und</t>
  </si>
  <si>
    <t>3. die Summe der gewichteten negativen Notenabweichungen zur Note 4,0 gesamthaft den Wert 2.0 nicht übersteigt.</t>
  </si>
  <si>
    <t>Projektarbeiten:
Vertiefen und Vernetzen (V&amp;V)
Selbständige Arbeit (SA)</t>
  </si>
  <si>
    <t>Schriftlich</t>
  </si>
  <si>
    <t>Finanz- und Rechnungswesen</t>
  </si>
  <si>
    <t xml:space="preserve"> </t>
  </si>
  <si>
    <t>g</t>
  </si>
  <si>
    <t>h</t>
  </si>
  <si>
    <t>:12=</t>
  </si>
  <si>
    <t>Prüfung</t>
  </si>
  <si>
    <t>Wirtschaft &amp; Recht</t>
  </si>
  <si>
    <t>Wirtschaft und Recht</t>
  </si>
  <si>
    <t>V&amp;V 2</t>
  </si>
  <si>
    <t>V&amp;V 1</t>
  </si>
  <si>
    <t>Noten-
ausweis</t>
  </si>
  <si>
    <t>Mittelwert Erfa-Noten</t>
  </si>
  <si>
    <t>SA</t>
  </si>
  <si>
    <t>Anzahl ungenügende Fachnoten</t>
  </si>
  <si>
    <t>Summe der negativen Notenabweichungen</t>
  </si>
  <si>
    <t>Bestehensnormen schulischer Teil</t>
  </si>
  <si>
    <t>Solothurn und Olten</t>
  </si>
  <si>
    <t>Qualifikationsverfahren Schulischer Teil</t>
  </si>
  <si>
    <r>
      <t xml:space="preserve">Kaufmann/Kauffrau erweiterte Grundbildung (E-Profil): Kauffrau/Kaufmann mit Berufsmatur </t>
    </r>
    <r>
      <rPr>
        <b/>
        <sz val="6"/>
        <rFont val="Frutiger 55 Roman"/>
      </rPr>
      <t>(KVM15)</t>
    </r>
  </si>
  <si>
    <t>Gerundet auf 1 Dezimalstelle</t>
  </si>
  <si>
    <t>Auf halbe respektiv ganze Noten runden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</si>
</sst>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0"/>
      <name val="Arial"/>
    </font>
    <font>
      <b/>
      <sz val="9"/>
      <name val="Frutiger 55 Roman"/>
      <family val="2"/>
    </font>
    <font>
      <b/>
      <i/>
      <sz val="9"/>
      <name val="Frutiger 55 Roman"/>
      <family val="2"/>
    </font>
    <font>
      <sz val="8"/>
      <name val="Frutiger 55 Roman"/>
      <family val="2"/>
    </font>
    <font>
      <b/>
      <sz val="8"/>
      <name val="Frutiger 55 Roman"/>
      <family val="2"/>
    </font>
    <font>
      <b/>
      <sz val="14"/>
      <name val="Frutiger 55 Roman"/>
      <family val="2"/>
    </font>
    <font>
      <sz val="4"/>
      <name val="Frutiger 55 Roman"/>
      <family val="2"/>
    </font>
    <font>
      <sz val="5"/>
      <name val="Frutiger 55 Roman"/>
      <family val="2"/>
    </font>
    <font>
      <b/>
      <sz val="4"/>
      <name val="Frutiger 55 Roman"/>
      <family val="2"/>
    </font>
    <font>
      <sz val="7.5"/>
      <name val="Frutiger 55 Roman"/>
      <family val="2"/>
    </font>
    <font>
      <sz val="6"/>
      <name val="Frutiger 55 Roman"/>
      <family val="2"/>
    </font>
    <font>
      <b/>
      <sz val="8"/>
      <color rgb="FFFF0000"/>
      <name val="Frutiger 55 Roman"/>
      <family val="2"/>
    </font>
    <font>
      <b/>
      <sz val="8"/>
      <color rgb="FF00B050"/>
      <name val="Frutiger 55 Roman"/>
      <family val="2"/>
    </font>
    <font>
      <sz val="8"/>
      <color rgb="FFFF0000"/>
      <name val="Frutiger 55 Roman"/>
      <family val="2"/>
    </font>
    <font>
      <b/>
      <sz val="6"/>
      <name val="Frutiger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1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/>
    </xf>
    <xf numFmtId="0" fontId="6" fillId="0" borderId="2" xfId="0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right" vertical="top"/>
    </xf>
    <xf numFmtId="0" fontId="3" fillId="0" borderId="3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164" fontId="3" fillId="3" borderId="4" xfId="0" applyNumberFormat="1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right" vertical="top"/>
    </xf>
    <xf numFmtId="0" fontId="7" fillId="0" borderId="1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top"/>
    </xf>
    <xf numFmtId="0" fontId="7" fillId="0" borderId="3" xfId="0" applyFont="1" applyBorder="1" applyAlignment="1" applyProtection="1">
      <alignment vertical="top"/>
    </xf>
    <xf numFmtId="0" fontId="6" fillId="2" borderId="7" xfId="0" applyFont="1" applyFill="1" applyBorder="1" applyAlignment="1" applyProtection="1">
      <alignment horizontal="right" vertical="top"/>
    </xf>
    <xf numFmtId="164" fontId="3" fillId="4" borderId="4" xfId="0" applyNumberFormat="1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right" vertical="top"/>
    </xf>
    <xf numFmtId="0" fontId="7" fillId="0" borderId="8" xfId="0" applyFont="1" applyBorder="1" applyAlignment="1" applyProtection="1">
      <alignment vertical="top"/>
    </xf>
    <xf numFmtId="0" fontId="7" fillId="0" borderId="9" xfId="0" applyFont="1" applyBorder="1" applyAlignment="1" applyProtection="1">
      <alignment vertical="top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164" fontId="3" fillId="0" borderId="0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4" fillId="0" borderId="1" xfId="0" applyFont="1" applyBorder="1" applyAlignment="1" applyProtection="1">
      <alignment vertical="top"/>
    </xf>
    <xf numFmtId="0" fontId="8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3" fillId="0" borderId="1" xfId="0" applyFont="1" applyBorder="1" applyAlignment="1" applyProtection="1">
      <alignment horizontal="center" textRotation="90"/>
    </xf>
    <xf numFmtId="0" fontId="3" fillId="0" borderId="3" xfId="0" applyFont="1" applyBorder="1" applyAlignment="1" applyProtection="1">
      <alignment horizontal="center" textRotation="90"/>
    </xf>
    <xf numFmtId="0" fontId="3" fillId="0" borderId="0" xfId="0" applyFont="1" applyAlignment="1" applyProtection="1">
      <alignment horizontal="center" textRotation="90"/>
    </xf>
    <xf numFmtId="0" fontId="3" fillId="0" borderId="8" xfId="0" applyFont="1" applyBorder="1" applyAlignment="1" applyProtection="1">
      <alignment horizontal="center" textRotation="90"/>
    </xf>
    <xf numFmtId="0" fontId="3" fillId="0" borderId="10" xfId="0" applyFont="1" applyBorder="1" applyAlignment="1" applyProtection="1">
      <alignment horizontal="center" textRotation="90"/>
    </xf>
    <xf numFmtId="0" fontId="3" fillId="0" borderId="11" xfId="0" applyFont="1" applyBorder="1" applyAlignment="1" applyProtection="1">
      <alignment vertical="top"/>
    </xf>
    <xf numFmtId="0" fontId="0" fillId="0" borderId="0" xfId="0" applyAlignment="1" applyProtection="1">
      <alignment horizontal="left" vertical="top" wrapText="1"/>
    </xf>
    <xf numFmtId="22" fontId="3" fillId="0" borderId="0" xfId="0" applyNumberFormat="1" applyFont="1" applyAlignment="1" applyProtection="1">
      <alignment vertical="top"/>
    </xf>
    <xf numFmtId="0" fontId="3" fillId="0" borderId="0" xfId="0" applyFont="1" applyFill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center" textRotation="90"/>
    </xf>
    <xf numFmtId="0" fontId="3" fillId="0" borderId="9" xfId="0" applyFont="1" applyFill="1" applyBorder="1" applyAlignment="1" applyProtection="1">
      <alignment horizontal="center" textRotation="90"/>
    </xf>
    <xf numFmtId="0" fontId="3" fillId="0" borderId="2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7" fillId="0" borderId="9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top"/>
    </xf>
    <xf numFmtId="0" fontId="10" fillId="0" borderId="0" xfId="0" applyFont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right" vertical="top"/>
    </xf>
    <xf numFmtId="0" fontId="7" fillId="0" borderId="6" xfId="0" applyFont="1" applyBorder="1" applyAlignment="1" applyProtection="1">
      <alignment vertical="top"/>
    </xf>
    <xf numFmtId="0" fontId="7" fillId="0" borderId="11" xfId="0" applyFont="1" applyFill="1" applyBorder="1" applyAlignment="1" applyProtection="1">
      <alignment vertical="top"/>
    </xf>
    <xf numFmtId="0" fontId="3" fillId="0" borderId="3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top"/>
    </xf>
    <xf numFmtId="0" fontId="3" fillId="0" borderId="11" xfId="0" applyFont="1" applyFill="1" applyBorder="1" applyAlignment="1" applyProtection="1">
      <alignment vertical="top"/>
    </xf>
    <xf numFmtId="0" fontId="7" fillId="0" borderId="10" xfId="0" applyFont="1" applyFill="1" applyBorder="1" applyAlignment="1" applyProtection="1">
      <alignment vertical="top"/>
    </xf>
    <xf numFmtId="0" fontId="7" fillId="0" borderId="0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textRotation="90"/>
    </xf>
    <xf numFmtId="0" fontId="3" fillId="0" borderId="0" xfId="0" applyFont="1" applyBorder="1" applyAlignment="1" applyProtection="1">
      <alignment horizontal="center" textRotation="90"/>
    </xf>
    <xf numFmtId="0" fontId="3" fillId="0" borderId="3" xfId="0" applyFont="1" applyBorder="1" applyAlignment="1" applyProtection="1">
      <alignment horizontal="left" vertical="top" wrapText="1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vertical="top"/>
    </xf>
    <xf numFmtId="0" fontId="1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right" vertical="top"/>
    </xf>
    <xf numFmtId="1" fontId="11" fillId="0" borderId="0" xfId="0" applyNumberFormat="1" applyFont="1" applyAlignment="1" applyProtection="1">
      <alignment horizontal="left" vertical="top"/>
    </xf>
    <xf numFmtId="0" fontId="13" fillId="0" borderId="0" xfId="0" applyFont="1" applyAlignment="1" applyProtection="1">
      <alignment vertical="top"/>
    </xf>
    <xf numFmtId="0" fontId="3" fillId="0" borderId="6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textRotation="90" wrapText="1"/>
    </xf>
    <xf numFmtId="0" fontId="3" fillId="0" borderId="0" xfId="0" applyFont="1" applyBorder="1" applyAlignment="1" applyProtection="1">
      <alignment horizontal="center" textRotation="90"/>
    </xf>
    <xf numFmtId="0" fontId="3" fillId="0" borderId="9" xfId="0" applyFont="1" applyBorder="1" applyAlignment="1" applyProtection="1">
      <alignment horizontal="center" textRotation="90"/>
    </xf>
    <xf numFmtId="0" fontId="3" fillId="0" borderId="9" xfId="0" applyFont="1" applyBorder="1" applyAlignment="1" applyProtection="1">
      <alignment horizontal="center" textRotation="90" wrapText="1"/>
    </xf>
    <xf numFmtId="0" fontId="7" fillId="0" borderId="9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4" borderId="7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/>
    </xf>
    <xf numFmtId="0" fontId="3" fillId="0" borderId="12" xfId="0" applyFont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</cellXfs>
  <cellStyles count="1">
    <cellStyle name="Standard" xfId="0" builtinId="0"/>
  </cellStyles>
  <dxfs count="4"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0</xdr:row>
          <xdr:rowOff>66675</xdr:rowOff>
        </xdr:from>
        <xdr:to>
          <xdr:col>28</xdr:col>
          <xdr:colOff>28575</xdr:colOff>
          <xdr:row>1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30955</xdr:colOff>
      <xdr:row>11</xdr:row>
      <xdr:rowOff>85725</xdr:rowOff>
    </xdr:from>
    <xdr:to>
      <xdr:col>22</xdr:col>
      <xdr:colOff>190499</xdr:colOff>
      <xdr:row>11</xdr:row>
      <xdr:rowOff>85725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926805" y="2476500"/>
          <a:ext cx="52149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27377</xdr:colOff>
      <xdr:row>65</xdr:row>
      <xdr:rowOff>95250</xdr:rowOff>
    </xdr:from>
    <xdr:to>
      <xdr:col>22</xdr:col>
      <xdr:colOff>188589</xdr:colOff>
      <xdr:row>65</xdr:row>
      <xdr:rowOff>95250</xdr:rowOff>
    </xdr:to>
    <xdr:sp macro="" textlink="">
      <xdr:nvSpPr>
        <xdr:cNvPr id="4" name="Line 20"/>
        <xdr:cNvSpPr>
          <a:spLocks noChangeShapeType="1"/>
        </xdr:cNvSpPr>
      </xdr:nvSpPr>
      <xdr:spPr bwMode="auto">
        <a:xfrm>
          <a:off x="4923227" y="11068050"/>
          <a:ext cx="52316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30955</xdr:colOff>
      <xdr:row>19</xdr:row>
      <xdr:rowOff>85725</xdr:rowOff>
    </xdr:from>
    <xdr:to>
      <xdr:col>22</xdr:col>
      <xdr:colOff>190499</xdr:colOff>
      <xdr:row>19</xdr:row>
      <xdr:rowOff>85725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4926805" y="3648075"/>
          <a:ext cx="52149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30955</xdr:colOff>
      <xdr:row>27</xdr:row>
      <xdr:rowOff>85725</xdr:rowOff>
    </xdr:from>
    <xdr:to>
      <xdr:col>22</xdr:col>
      <xdr:colOff>190499</xdr:colOff>
      <xdr:row>27</xdr:row>
      <xdr:rowOff>85725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4926805" y="4819650"/>
          <a:ext cx="52149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30955</xdr:colOff>
      <xdr:row>35</xdr:row>
      <xdr:rowOff>85725</xdr:rowOff>
    </xdr:from>
    <xdr:to>
      <xdr:col>22</xdr:col>
      <xdr:colOff>190499</xdr:colOff>
      <xdr:row>35</xdr:row>
      <xdr:rowOff>85725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4926805" y="5991225"/>
          <a:ext cx="52149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95250</xdr:colOff>
      <xdr:row>48</xdr:row>
      <xdr:rowOff>85725</xdr:rowOff>
    </xdr:from>
    <xdr:to>
      <xdr:col>26</xdr:col>
      <xdr:colOff>19050</xdr:colOff>
      <xdr:row>50</xdr:row>
      <xdr:rowOff>161925</xdr:rowOff>
    </xdr:to>
    <xdr:grpSp>
      <xdr:nvGrpSpPr>
        <xdr:cNvPr id="8" name="Group 54"/>
        <xdr:cNvGrpSpPr>
          <a:grpSpLocks/>
        </xdr:cNvGrpSpPr>
      </xdr:nvGrpSpPr>
      <xdr:grpSpPr bwMode="auto">
        <a:xfrm flipH="1">
          <a:off x="6015404" y="7881571"/>
          <a:ext cx="136281" cy="427892"/>
          <a:chOff x="551" y="964"/>
          <a:chExt cx="13" cy="44"/>
        </a:xfrm>
      </xdr:grpSpPr>
      <xdr:sp macro="" textlink="">
        <xdr:nvSpPr>
          <xdr:cNvPr id="9" name="Freeform 55"/>
          <xdr:cNvSpPr>
            <a:spLocks/>
          </xdr:cNvSpPr>
        </xdr:nvSpPr>
        <xdr:spPr bwMode="auto">
          <a:xfrm>
            <a:off x="551" y="1007"/>
            <a:ext cx="13" cy="1"/>
          </a:xfrm>
          <a:custGeom>
            <a:avLst/>
            <a:gdLst>
              <a:gd name="T0" fmla="*/ 4 w 18"/>
              <a:gd name="T1" fmla="*/ 0 h 1"/>
              <a:gd name="T2" fmla="*/ 0 w 18"/>
              <a:gd name="T3" fmla="*/ 0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8" h="1">
                <a:moveTo>
                  <a:pt x="18" y="0"/>
                </a:moveTo>
                <a:lnTo>
                  <a:pt x="0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Line 56"/>
          <xdr:cNvSpPr>
            <a:spLocks noChangeShapeType="1"/>
          </xdr:cNvSpPr>
        </xdr:nvSpPr>
        <xdr:spPr bwMode="auto">
          <a:xfrm>
            <a:off x="564" y="964"/>
            <a:ext cx="0" cy="4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57"/>
          <xdr:cNvSpPr>
            <a:spLocks noChangeShapeType="1"/>
          </xdr:cNvSpPr>
        </xdr:nvSpPr>
        <xdr:spPr bwMode="auto">
          <a:xfrm>
            <a:off x="556" y="964"/>
            <a:ext cx="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28575</xdr:colOff>
      <xdr:row>69</xdr:row>
      <xdr:rowOff>114300</xdr:rowOff>
    </xdr:from>
    <xdr:to>
      <xdr:col>22</xdr:col>
      <xdr:colOff>171450</xdr:colOff>
      <xdr:row>69</xdr:row>
      <xdr:rowOff>114300</xdr:rowOff>
    </xdr:to>
    <xdr:sp macro="" textlink="">
      <xdr:nvSpPr>
        <xdr:cNvPr id="12" name="Line 51"/>
        <xdr:cNvSpPr>
          <a:spLocks noChangeShapeType="1"/>
        </xdr:cNvSpPr>
      </xdr:nvSpPr>
      <xdr:spPr bwMode="auto">
        <a:xfrm>
          <a:off x="4000500" y="11582400"/>
          <a:ext cx="1428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3945</xdr:colOff>
      <xdr:row>58</xdr:row>
      <xdr:rowOff>123825</xdr:rowOff>
    </xdr:from>
    <xdr:to>
      <xdr:col>22</xdr:col>
      <xdr:colOff>190460</xdr:colOff>
      <xdr:row>58</xdr:row>
      <xdr:rowOff>123825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 flipV="1">
          <a:off x="5195070" y="9534525"/>
          <a:ext cx="2531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67</xdr:row>
      <xdr:rowOff>21982</xdr:rowOff>
    </xdr:from>
    <xdr:to>
      <xdr:col>11</xdr:col>
      <xdr:colOff>58616</xdr:colOff>
      <xdr:row>71</xdr:row>
      <xdr:rowOff>36635</xdr:rowOff>
    </xdr:to>
    <xdr:sp macro="" textlink="">
      <xdr:nvSpPr>
        <xdr:cNvPr id="14" name="Textfeld 13"/>
        <xdr:cNvSpPr txBox="1"/>
      </xdr:nvSpPr>
      <xdr:spPr>
        <a:xfrm>
          <a:off x="2094767" y="11158905"/>
          <a:ext cx="1458791" cy="5128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V&amp;V 1 = IDAF 3. Sem</a:t>
          </a:r>
          <a:r>
            <a:rPr lang="de-CH" sz="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(IDAF 1+2)</a:t>
          </a:r>
          <a:br>
            <a:rPr lang="de-CH" sz="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CH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V&amp;V 2 = IDAF 5. Sem. </a:t>
          </a:r>
          <a:r>
            <a:rPr lang="de-CH" sz="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(IDAF 3+4)</a:t>
          </a:r>
          <a:r>
            <a:rPr lang="de-CH" sz="800"/>
            <a:t> </a:t>
          </a:r>
        </a:p>
        <a:p>
          <a:r>
            <a:rPr lang="de-CH" sz="800"/>
            <a:t>      SA </a:t>
          </a:r>
          <a:r>
            <a:rPr lang="de-CH" sz="800" baseline="0"/>
            <a:t> </a:t>
          </a:r>
          <a:r>
            <a:rPr lang="de-CH" sz="800"/>
            <a:t>= IDPA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6"/>
  <sheetViews>
    <sheetView showGridLines="0" tabSelected="1" view="pageLayout" zoomScale="130" zoomScaleNormal="130" zoomScalePageLayoutView="130" workbookViewId="0">
      <selection activeCell="B88" sqref="B88:AD88"/>
    </sheetView>
  </sheetViews>
  <sheetFormatPr baseColWidth="10" defaultRowHeight="11.25"/>
  <cols>
    <col min="1" max="1" width="3.28515625" style="8" customWidth="1"/>
    <col min="2" max="2" width="23.140625" style="31" customWidth="1"/>
    <col min="3" max="3" width="1.7109375" style="8" customWidth="1"/>
    <col min="4" max="4" width="4.85546875" style="8" customWidth="1"/>
    <col min="5" max="5" width="0.5703125" style="8" customWidth="1"/>
    <col min="6" max="6" width="4.85546875" style="8" customWidth="1"/>
    <col min="7" max="7" width="0.5703125" style="8" customWidth="1"/>
    <col min="8" max="8" width="4.85546875" style="8" customWidth="1"/>
    <col min="9" max="9" width="0.5703125" style="8" customWidth="1"/>
    <col min="10" max="10" width="4.85546875" style="8" customWidth="1"/>
    <col min="11" max="11" width="0.5703125" style="8" customWidth="1"/>
    <col min="12" max="12" width="4.85546875" style="8" customWidth="1"/>
    <col min="13" max="13" width="0.5703125" style="8" customWidth="1"/>
    <col min="14" max="14" width="4.85546875" style="8" customWidth="1"/>
    <col min="15" max="16" width="1.7109375" style="8" customWidth="1"/>
    <col min="17" max="17" width="3.85546875" style="8" customWidth="1"/>
    <col min="18" max="18" width="1" style="35" customWidth="1"/>
    <col min="19" max="20" width="1.7109375" style="8" customWidth="1"/>
    <col min="21" max="21" width="3.85546875" style="8" customWidth="1"/>
    <col min="22" max="22" width="1" style="35" customWidth="1"/>
    <col min="23" max="23" width="3" style="8" customWidth="1"/>
    <col min="24" max="24" width="3.85546875" style="8" customWidth="1"/>
    <col min="25" max="25" width="1" style="35" customWidth="1"/>
    <col min="26" max="26" width="3" style="8" customWidth="1"/>
    <col min="27" max="27" width="1.7109375" style="8" customWidth="1"/>
    <col min="28" max="28" width="3.85546875" style="8" customWidth="1"/>
    <col min="29" max="29" width="1" style="35" customWidth="1"/>
    <col min="30" max="30" width="1.140625" style="8" customWidth="1"/>
    <col min="31" max="31" width="0.5703125" style="8" customWidth="1"/>
    <col min="32" max="16384" width="11.42578125" style="8"/>
  </cols>
  <sheetData>
    <row r="1" spans="1:30" ht="12">
      <c r="A1" s="34" t="s">
        <v>30</v>
      </c>
    </row>
    <row r="2" spans="1:30" ht="12">
      <c r="A2" s="34" t="s">
        <v>59</v>
      </c>
    </row>
    <row r="3" spans="1:30" ht="20.100000000000001" customHeight="1"/>
    <row r="4" spans="1:30" ht="18">
      <c r="A4" s="36" t="s">
        <v>60</v>
      </c>
    </row>
    <row r="5" spans="1:30" ht="12">
      <c r="A5" s="37" t="s">
        <v>61</v>
      </c>
      <c r="AD5" s="4"/>
    </row>
    <row r="6" spans="1:30" ht="20.100000000000001" customHeight="1">
      <c r="A6" s="84"/>
      <c r="B6" s="50"/>
    </row>
    <row r="7" spans="1:30" s="4" customFormat="1" ht="2.25" customHeight="1">
      <c r="A7" s="85"/>
      <c r="B7" s="86"/>
      <c r="C7" s="11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5"/>
      <c r="S7" s="12"/>
      <c r="T7" s="11"/>
      <c r="U7" s="87"/>
      <c r="V7" s="87"/>
      <c r="W7" s="87"/>
      <c r="X7" s="87"/>
      <c r="Y7" s="87"/>
      <c r="Z7" s="87"/>
      <c r="AA7" s="88"/>
      <c r="AB7" s="87"/>
      <c r="AC7" s="87"/>
      <c r="AD7" s="89"/>
    </row>
    <row r="8" spans="1:30" s="41" customFormat="1" ht="26.25" customHeight="1">
      <c r="A8" s="90" t="s">
        <v>1</v>
      </c>
      <c r="B8" s="91"/>
      <c r="C8" s="38"/>
      <c r="D8" s="91" t="s">
        <v>2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39"/>
      <c r="S8" s="40"/>
      <c r="T8" s="38"/>
      <c r="U8" s="92" t="s">
        <v>3</v>
      </c>
      <c r="V8" s="92"/>
      <c r="W8" s="92"/>
      <c r="X8" s="92"/>
      <c r="Y8" s="92"/>
      <c r="Z8" s="92"/>
      <c r="AA8" s="93" t="s">
        <v>53</v>
      </c>
      <c r="AB8" s="92"/>
      <c r="AC8" s="92"/>
      <c r="AD8" s="94"/>
    </row>
    <row r="9" spans="1:30" s="44" customFormat="1" ht="51.75" customHeight="1">
      <c r="A9" s="42"/>
      <c r="B9" s="51"/>
      <c r="C9" s="42"/>
      <c r="D9" s="76" t="s">
        <v>4</v>
      </c>
      <c r="E9" s="76"/>
      <c r="F9" s="76" t="s">
        <v>5</v>
      </c>
      <c r="G9" s="76"/>
      <c r="H9" s="76" t="s">
        <v>6</v>
      </c>
      <c r="I9" s="76"/>
      <c r="J9" s="76" t="s">
        <v>7</v>
      </c>
      <c r="K9" s="76"/>
      <c r="L9" s="76" t="s">
        <v>8</v>
      </c>
      <c r="M9" s="76"/>
      <c r="N9" s="76" t="s">
        <v>9</v>
      </c>
      <c r="O9" s="76"/>
      <c r="P9" s="42"/>
      <c r="Q9" s="97" t="s">
        <v>54</v>
      </c>
      <c r="R9" s="97"/>
      <c r="S9" s="76"/>
      <c r="T9" s="42"/>
      <c r="U9" s="97" t="s">
        <v>11</v>
      </c>
      <c r="V9" s="97"/>
      <c r="W9" s="76"/>
      <c r="X9" s="98" t="s">
        <v>10</v>
      </c>
      <c r="Y9" s="98"/>
      <c r="Z9" s="76"/>
      <c r="AA9" s="42"/>
      <c r="AB9" s="98" t="s">
        <v>12</v>
      </c>
      <c r="AC9" s="98"/>
      <c r="AD9" s="43"/>
    </row>
    <row r="10" spans="1:30" s="44" customFormat="1" ht="2.25" customHeight="1">
      <c r="A10" s="45"/>
      <c r="B10" s="52"/>
      <c r="C10" s="4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45"/>
      <c r="Q10" s="99"/>
      <c r="R10" s="99"/>
      <c r="S10" s="75"/>
      <c r="T10" s="45"/>
      <c r="U10" s="100"/>
      <c r="V10" s="100"/>
      <c r="W10" s="75"/>
      <c r="X10" s="99"/>
      <c r="Y10" s="99"/>
      <c r="Z10" s="75"/>
      <c r="AA10" s="45"/>
      <c r="AB10" s="99"/>
      <c r="AC10" s="99"/>
      <c r="AD10" s="46"/>
    </row>
    <row r="11" spans="1:30" s="4" customFormat="1" ht="4.5" customHeight="1">
      <c r="A11" s="11"/>
      <c r="B11" s="53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/>
      <c r="Q11" s="12"/>
      <c r="R11" s="5"/>
      <c r="S11" s="12"/>
      <c r="T11" s="11"/>
      <c r="U11" s="12"/>
      <c r="V11" s="5"/>
      <c r="W11" s="12"/>
      <c r="X11" s="12"/>
      <c r="Y11" s="5"/>
      <c r="Z11" s="12"/>
      <c r="AA11" s="11"/>
      <c r="AB11" s="12"/>
      <c r="AC11" s="5"/>
      <c r="AD11" s="47"/>
    </row>
    <row r="12" spans="1:30" ht="20.100000000000001" customHeight="1">
      <c r="A12" s="1" t="s">
        <v>0</v>
      </c>
      <c r="B12" s="30" t="s">
        <v>17</v>
      </c>
      <c r="C12" s="1"/>
      <c r="D12" s="10"/>
      <c r="E12" s="3"/>
      <c r="F12" s="10"/>
      <c r="G12" s="3"/>
      <c r="H12" s="10"/>
      <c r="I12" s="3"/>
      <c r="J12" s="10"/>
      <c r="K12" s="3"/>
      <c r="L12" s="10"/>
      <c r="M12" s="3"/>
      <c r="N12" s="10"/>
      <c r="O12" s="4"/>
      <c r="P12" s="1"/>
      <c r="Q12" s="13" t="str">
        <f>IF(SUM(D12,F12,H12,J12,L12,N12)&gt;0,ROUND((AVERAGE(D12,F12,H12,J12,L12,N12))/0.5,0)*0.5,"0")</f>
        <v>0</v>
      </c>
      <c r="R12" s="14" t="s">
        <v>18</v>
      </c>
      <c r="S12" s="4"/>
      <c r="T12" s="1"/>
      <c r="U12" s="2"/>
      <c r="V12" s="6"/>
      <c r="W12" s="2"/>
      <c r="X12" s="13" t="str">
        <f>Q12</f>
        <v>0</v>
      </c>
      <c r="Y12" s="14" t="s">
        <v>18</v>
      </c>
      <c r="Z12" s="2"/>
      <c r="AA12" s="1"/>
      <c r="AB12" s="2"/>
      <c r="AC12" s="6"/>
      <c r="AD12" s="7"/>
    </row>
    <row r="13" spans="1:30" s="18" customFormat="1" ht="8.25">
      <c r="A13" s="15"/>
      <c r="B13" s="54"/>
      <c r="C13" s="15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6"/>
      <c r="P13" s="15"/>
      <c r="Q13" s="95"/>
      <c r="R13" s="95"/>
      <c r="S13" s="16"/>
      <c r="T13" s="15"/>
      <c r="U13" s="96"/>
      <c r="V13" s="96"/>
      <c r="W13" s="16"/>
      <c r="X13" s="95" t="s">
        <v>15</v>
      </c>
      <c r="Y13" s="95"/>
      <c r="Z13" s="16"/>
      <c r="AA13" s="15"/>
      <c r="AB13" s="96"/>
      <c r="AC13" s="96"/>
      <c r="AD13" s="19"/>
    </row>
    <row r="14" spans="1:30" ht="20.100000000000001" customHeight="1">
      <c r="A14" s="1"/>
      <c r="B14" s="30"/>
      <c r="C14" s="1"/>
      <c r="D14" s="3"/>
      <c r="E14" s="3"/>
      <c r="F14" s="3"/>
      <c r="G14" s="3"/>
      <c r="H14" s="3"/>
      <c r="I14" s="3" t="s">
        <v>44</v>
      </c>
      <c r="J14" s="3"/>
      <c r="K14" s="3"/>
      <c r="L14" s="3"/>
      <c r="M14" s="3"/>
      <c r="N14" s="3"/>
      <c r="O14" s="4"/>
      <c r="P14" s="1"/>
      <c r="Q14" s="2"/>
      <c r="R14" s="6"/>
      <c r="S14" s="4"/>
      <c r="T14" s="1"/>
      <c r="U14" s="2"/>
      <c r="V14" s="2"/>
      <c r="W14" s="2"/>
      <c r="X14" s="9"/>
      <c r="Y14" s="20" t="s">
        <v>18</v>
      </c>
      <c r="Z14" s="2"/>
      <c r="AA14" s="1"/>
      <c r="AB14" s="2"/>
      <c r="AC14" s="6"/>
      <c r="AD14" s="7"/>
    </row>
    <row r="15" spans="1:30" s="18" customFormat="1" ht="8.25">
      <c r="A15" s="15"/>
      <c r="B15" s="54"/>
      <c r="C15" s="1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6"/>
      <c r="P15" s="15"/>
      <c r="Q15" s="96"/>
      <c r="R15" s="96"/>
      <c r="S15" s="16"/>
      <c r="T15" s="15"/>
      <c r="U15" s="16"/>
      <c r="V15" s="16"/>
      <c r="W15" s="58"/>
      <c r="X15" s="57" t="s">
        <v>31</v>
      </c>
      <c r="Y15" s="57"/>
      <c r="Z15" s="16"/>
      <c r="AA15" s="15"/>
      <c r="AB15" s="96"/>
      <c r="AC15" s="96"/>
      <c r="AD15" s="19"/>
    </row>
    <row r="16" spans="1:30" s="18" customFormat="1" ht="4.5" customHeight="1">
      <c r="A16" s="15"/>
      <c r="B16" s="54"/>
      <c r="C16" s="1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6"/>
      <c r="P16" s="15"/>
      <c r="Q16" s="96"/>
      <c r="R16" s="96"/>
      <c r="S16" s="16"/>
      <c r="T16" s="15"/>
      <c r="U16" s="96"/>
      <c r="V16" s="96"/>
      <c r="W16" s="16"/>
      <c r="X16" s="95"/>
      <c r="Y16" s="95"/>
      <c r="Z16" s="16"/>
      <c r="AA16" s="15"/>
      <c r="AB16" s="96"/>
      <c r="AC16" s="96"/>
      <c r="AD16" s="19"/>
    </row>
    <row r="17" spans="1:30" ht="20.100000000000001" customHeight="1">
      <c r="A17" s="1"/>
      <c r="B17" s="30"/>
      <c r="C17" s="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1"/>
      <c r="Q17" s="2"/>
      <c r="R17" s="6"/>
      <c r="S17" s="4"/>
      <c r="T17" s="1"/>
      <c r="U17" s="2"/>
      <c r="V17" s="6"/>
      <c r="W17" s="2"/>
      <c r="X17" s="21">
        <f>X12+X14</f>
        <v>0</v>
      </c>
      <c r="Y17" s="22"/>
      <c r="Z17" s="2" t="s">
        <v>14</v>
      </c>
      <c r="AA17" s="1"/>
      <c r="AB17" s="78">
        <f>ROUND((X17/2)/0.5,0)*0.5</f>
        <v>0</v>
      </c>
      <c r="AC17" s="22" t="s">
        <v>18</v>
      </c>
      <c r="AD17" s="7"/>
    </row>
    <row r="18" spans="1:30" s="18" customFormat="1" ht="8.25">
      <c r="A18" s="23"/>
      <c r="B18" s="55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3"/>
      <c r="Q18" s="101"/>
      <c r="R18" s="101"/>
      <c r="S18" s="24"/>
      <c r="T18" s="23"/>
      <c r="U18" s="101"/>
      <c r="V18" s="101"/>
      <c r="W18" s="24"/>
      <c r="X18" s="102" t="s">
        <v>16</v>
      </c>
      <c r="Y18" s="102"/>
      <c r="Z18" s="24"/>
      <c r="AA18" s="23"/>
      <c r="AB18" s="102"/>
      <c r="AC18" s="102"/>
      <c r="AD18" s="26"/>
    </row>
    <row r="19" spans="1:30" s="4" customFormat="1" ht="4.5" customHeight="1">
      <c r="A19" s="11"/>
      <c r="B19" s="53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/>
      <c r="Q19" s="12"/>
      <c r="R19" s="5"/>
      <c r="S19" s="12"/>
      <c r="T19" s="11"/>
      <c r="U19" s="12"/>
      <c r="V19" s="5"/>
      <c r="W19" s="12"/>
      <c r="X19" s="12"/>
      <c r="Y19" s="5"/>
      <c r="Z19" s="12"/>
      <c r="AA19" s="11"/>
      <c r="AB19" s="12"/>
      <c r="AC19" s="5"/>
      <c r="AD19" s="47"/>
    </row>
    <row r="20" spans="1:30" ht="20.100000000000001" customHeight="1">
      <c r="A20" s="1" t="s">
        <v>0</v>
      </c>
      <c r="B20" s="30" t="s">
        <v>32</v>
      </c>
      <c r="C20" s="1"/>
      <c r="D20" s="10"/>
      <c r="E20" s="3"/>
      <c r="F20" s="10"/>
      <c r="G20" s="3"/>
      <c r="H20" s="10"/>
      <c r="I20" s="3"/>
      <c r="J20" s="10"/>
      <c r="K20" s="3"/>
      <c r="L20" s="10"/>
      <c r="M20" s="3"/>
      <c r="N20" s="10"/>
      <c r="O20" s="4"/>
      <c r="P20" s="1"/>
      <c r="Q20" s="13" t="str">
        <f>IF(SUM(D20,F20,H20,J20,L20,N20)&gt;0,ROUND((AVERAGE(D20,F20,H20,J20,L20,N20))/0.5,0)*0.5,"0")</f>
        <v>0</v>
      </c>
      <c r="R20" s="14" t="s">
        <v>18</v>
      </c>
      <c r="S20" s="4"/>
      <c r="T20" s="1"/>
      <c r="U20" s="2"/>
      <c r="V20" s="6"/>
      <c r="W20" s="2"/>
      <c r="X20" s="13" t="str">
        <f>Q20</f>
        <v>0</v>
      </c>
      <c r="Y20" s="14"/>
      <c r="Z20" s="2"/>
      <c r="AA20" s="1"/>
      <c r="AB20" s="2"/>
      <c r="AC20" s="6"/>
      <c r="AD20" s="7"/>
    </row>
    <row r="21" spans="1:30" s="18" customFormat="1" ht="8.25">
      <c r="A21" s="15"/>
      <c r="B21" s="54"/>
      <c r="C21" s="15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5"/>
      <c r="Q21" s="95"/>
      <c r="R21" s="95"/>
      <c r="S21" s="16"/>
      <c r="T21" s="15"/>
      <c r="U21" s="96"/>
      <c r="V21" s="96"/>
      <c r="W21" s="16"/>
      <c r="X21" s="95" t="s">
        <v>15</v>
      </c>
      <c r="Y21" s="95"/>
      <c r="Z21" s="16"/>
      <c r="AA21" s="15"/>
      <c r="AB21" s="96"/>
      <c r="AC21" s="96"/>
      <c r="AD21" s="19"/>
    </row>
    <row r="22" spans="1:30" ht="20.100000000000001" customHeight="1">
      <c r="A22" s="1"/>
      <c r="B22" s="30"/>
      <c r="C22" s="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/>
      <c r="P22" s="1"/>
      <c r="Q22" s="2"/>
      <c r="R22" s="6"/>
      <c r="S22" s="4"/>
      <c r="T22" s="1"/>
      <c r="U22" s="2"/>
      <c r="V22" s="2"/>
      <c r="W22" s="2"/>
      <c r="X22" s="9"/>
      <c r="Y22" s="20" t="s">
        <v>18</v>
      </c>
      <c r="Z22" s="2"/>
      <c r="AA22" s="1"/>
      <c r="AB22" s="2"/>
      <c r="AC22" s="6"/>
      <c r="AD22" s="7"/>
    </row>
    <row r="23" spans="1:30" s="18" customFormat="1" ht="8.25">
      <c r="A23" s="15"/>
      <c r="B23" s="54"/>
      <c r="C23" s="15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5"/>
      <c r="Q23" s="96"/>
      <c r="R23" s="96"/>
      <c r="S23" s="16"/>
      <c r="T23" s="15"/>
      <c r="U23" s="16"/>
      <c r="V23" s="16"/>
      <c r="W23" s="58"/>
      <c r="X23" s="57" t="s">
        <v>31</v>
      </c>
      <c r="Y23" s="57"/>
      <c r="Z23" s="16"/>
      <c r="AA23" s="15"/>
      <c r="AB23" s="96"/>
      <c r="AC23" s="96"/>
      <c r="AD23" s="19"/>
    </row>
    <row r="24" spans="1:30" s="18" customFormat="1" ht="4.5" customHeight="1">
      <c r="A24" s="15"/>
      <c r="B24" s="54"/>
      <c r="C24" s="15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5"/>
      <c r="Q24" s="96"/>
      <c r="R24" s="96"/>
      <c r="S24" s="16"/>
      <c r="T24" s="15"/>
      <c r="U24" s="96"/>
      <c r="V24" s="96"/>
      <c r="W24" s="16"/>
      <c r="X24" s="95"/>
      <c r="Y24" s="95"/>
      <c r="Z24" s="16"/>
      <c r="AA24" s="15"/>
      <c r="AB24" s="96"/>
      <c r="AC24" s="96"/>
      <c r="AD24" s="19"/>
    </row>
    <row r="25" spans="1:30" ht="20.100000000000001" customHeight="1">
      <c r="A25" s="1"/>
      <c r="B25" s="30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/>
      <c r="P25" s="1"/>
      <c r="Q25" s="2"/>
      <c r="R25" s="6"/>
      <c r="S25" s="4"/>
      <c r="T25" s="1"/>
      <c r="U25" s="2"/>
      <c r="V25" s="6"/>
      <c r="W25" s="2"/>
      <c r="X25" s="21">
        <f>X20+X22</f>
        <v>0</v>
      </c>
      <c r="Y25" s="22"/>
      <c r="Z25" s="2" t="s">
        <v>14</v>
      </c>
      <c r="AA25" s="1"/>
      <c r="AB25" s="78">
        <f>ROUND((X25/2)/0.5,0)*0.5</f>
        <v>0</v>
      </c>
      <c r="AC25" s="22" t="s">
        <v>18</v>
      </c>
      <c r="AD25" s="7"/>
    </row>
    <row r="26" spans="1:30" s="18" customFormat="1" ht="8.25">
      <c r="A26" s="23"/>
      <c r="B26" s="55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101"/>
      <c r="R26" s="101"/>
      <c r="S26" s="24"/>
      <c r="T26" s="23"/>
      <c r="U26" s="101"/>
      <c r="V26" s="101"/>
      <c r="W26" s="24"/>
      <c r="X26" s="102" t="s">
        <v>16</v>
      </c>
      <c r="Y26" s="102"/>
      <c r="Z26" s="24"/>
      <c r="AA26" s="23"/>
      <c r="AB26" s="102"/>
      <c r="AC26" s="102"/>
      <c r="AD26" s="26"/>
    </row>
    <row r="27" spans="1:30" s="4" customFormat="1" ht="4.5" customHeight="1">
      <c r="A27" s="11"/>
      <c r="B27" s="53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/>
      <c r="Q27" s="12"/>
      <c r="R27" s="5"/>
      <c r="S27" s="12"/>
      <c r="T27" s="11"/>
      <c r="U27" s="12"/>
      <c r="V27" s="5"/>
      <c r="W27" s="12"/>
      <c r="X27" s="12"/>
      <c r="Y27" s="5"/>
      <c r="Z27" s="12"/>
      <c r="AA27" s="11"/>
      <c r="AB27" s="12"/>
      <c r="AC27" s="5"/>
      <c r="AD27" s="47"/>
    </row>
    <row r="28" spans="1:30" ht="20.100000000000001" customHeight="1">
      <c r="A28" s="1" t="s">
        <v>19</v>
      </c>
      <c r="B28" s="30" t="s">
        <v>20</v>
      </c>
      <c r="C28" s="1"/>
      <c r="D28" s="10"/>
      <c r="E28" s="3"/>
      <c r="F28" s="10"/>
      <c r="G28" s="3"/>
      <c r="H28" s="10"/>
      <c r="I28" s="3"/>
      <c r="J28" s="10"/>
      <c r="K28" s="3"/>
      <c r="L28" s="10"/>
      <c r="M28" s="3"/>
      <c r="N28" s="10"/>
      <c r="O28" s="4"/>
      <c r="P28" s="1"/>
      <c r="Q28" s="13" t="str">
        <f>IF(SUM(D28,F28,H28,J28,L28,N28)&gt;0,ROUND((AVERAGE(D28,F28,H28,J28,L28,N28))/0.5,0)*0.5,"0")</f>
        <v>0</v>
      </c>
      <c r="R28" s="14" t="s">
        <v>18</v>
      </c>
      <c r="S28" s="4"/>
      <c r="T28" s="1"/>
      <c r="U28" s="2"/>
      <c r="V28" s="6"/>
      <c r="W28" s="2"/>
      <c r="X28" s="13" t="str">
        <f>Q28</f>
        <v>0</v>
      </c>
      <c r="Y28" s="14"/>
      <c r="Z28" s="2"/>
      <c r="AA28" s="1"/>
      <c r="AB28" s="2"/>
      <c r="AC28" s="6"/>
      <c r="AD28" s="7"/>
    </row>
    <row r="29" spans="1:30" s="18" customFormat="1" ht="8.25">
      <c r="A29" s="15"/>
      <c r="B29" s="54"/>
      <c r="C29" s="15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6"/>
      <c r="P29" s="15"/>
      <c r="Q29" s="95"/>
      <c r="R29" s="95"/>
      <c r="S29" s="16"/>
      <c r="T29" s="15"/>
      <c r="U29" s="96"/>
      <c r="V29" s="96"/>
      <c r="W29" s="16"/>
      <c r="X29" s="95" t="s">
        <v>15</v>
      </c>
      <c r="Y29" s="95"/>
      <c r="Z29" s="16"/>
      <c r="AA29" s="15"/>
      <c r="AB29" s="96"/>
      <c r="AC29" s="96"/>
      <c r="AD29" s="19"/>
    </row>
    <row r="30" spans="1:30" ht="20.100000000000001" customHeight="1">
      <c r="A30" s="1"/>
      <c r="B30" s="30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1"/>
      <c r="Q30" s="2"/>
      <c r="R30" s="6"/>
      <c r="S30" s="4"/>
      <c r="T30" s="1"/>
      <c r="U30" s="2"/>
      <c r="V30" s="2"/>
      <c r="W30" s="2"/>
      <c r="X30" s="9"/>
      <c r="Y30" s="20" t="s">
        <v>18</v>
      </c>
      <c r="Z30" s="2"/>
      <c r="AA30" s="1"/>
      <c r="AB30" s="2"/>
      <c r="AC30" s="6"/>
      <c r="AD30" s="7"/>
    </row>
    <row r="31" spans="1:30" s="18" customFormat="1" ht="8.25">
      <c r="A31" s="15"/>
      <c r="B31" s="54"/>
      <c r="C31" s="15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5"/>
      <c r="Q31" s="96"/>
      <c r="R31" s="96"/>
      <c r="S31" s="16"/>
      <c r="T31" s="15"/>
      <c r="U31" s="16"/>
      <c r="V31" s="16"/>
      <c r="W31" s="58"/>
      <c r="X31" s="57" t="s">
        <v>31</v>
      </c>
      <c r="Y31" s="57"/>
      <c r="Z31" s="16"/>
      <c r="AA31" s="15"/>
      <c r="AB31" s="96"/>
      <c r="AC31" s="96"/>
      <c r="AD31" s="19"/>
    </row>
    <row r="32" spans="1:30" s="18" customFormat="1" ht="4.5" customHeight="1">
      <c r="A32" s="15"/>
      <c r="B32" s="54"/>
      <c r="C32" s="15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6"/>
      <c r="P32" s="15"/>
      <c r="Q32" s="96"/>
      <c r="R32" s="96"/>
      <c r="S32" s="16"/>
      <c r="T32" s="15"/>
      <c r="U32" s="96"/>
      <c r="V32" s="96"/>
      <c r="W32" s="16"/>
      <c r="X32" s="95"/>
      <c r="Y32" s="95"/>
      <c r="Z32" s="16"/>
      <c r="AA32" s="15"/>
      <c r="AB32" s="96"/>
      <c r="AC32" s="96"/>
      <c r="AD32" s="19"/>
    </row>
    <row r="33" spans="1:30" ht="20.100000000000001" customHeight="1">
      <c r="A33" s="1"/>
      <c r="B33" s="30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/>
      <c r="P33" s="1"/>
      <c r="Q33" s="2"/>
      <c r="R33" s="6"/>
      <c r="S33" s="4"/>
      <c r="T33" s="1"/>
      <c r="U33" s="2"/>
      <c r="V33" s="6"/>
      <c r="W33" s="2"/>
      <c r="X33" s="21">
        <f>X28+X30</f>
        <v>0</v>
      </c>
      <c r="Y33" s="22"/>
      <c r="Z33" s="2" t="s">
        <v>14</v>
      </c>
      <c r="AA33" s="1"/>
      <c r="AB33" s="78">
        <f>ROUND((X33/2)/0.5,0)*0.5</f>
        <v>0</v>
      </c>
      <c r="AC33" s="22" t="s">
        <v>18</v>
      </c>
      <c r="AD33" s="7"/>
    </row>
    <row r="34" spans="1:30" s="18" customFormat="1" ht="8.25">
      <c r="A34" s="23"/>
      <c r="B34" s="55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3"/>
      <c r="Q34" s="101"/>
      <c r="R34" s="101"/>
      <c r="S34" s="24"/>
      <c r="T34" s="23"/>
      <c r="U34" s="101"/>
      <c r="V34" s="101"/>
      <c r="W34" s="24"/>
      <c r="X34" s="102" t="s">
        <v>16</v>
      </c>
      <c r="Y34" s="102"/>
      <c r="Z34" s="24"/>
      <c r="AA34" s="23"/>
      <c r="AB34" s="102"/>
      <c r="AC34" s="102"/>
      <c r="AD34" s="26"/>
    </row>
    <row r="35" spans="1:30" s="4" customFormat="1" ht="4.5" customHeight="1">
      <c r="A35" s="11"/>
      <c r="B35" s="53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1"/>
      <c r="Q35" s="12"/>
      <c r="R35" s="5"/>
      <c r="S35" s="12"/>
      <c r="T35" s="11"/>
      <c r="U35" s="12"/>
      <c r="V35" s="5"/>
      <c r="W35" s="12"/>
      <c r="X35" s="12"/>
      <c r="Y35" s="5"/>
      <c r="Z35" s="12"/>
      <c r="AA35" s="11"/>
      <c r="AB35" s="12"/>
      <c r="AC35" s="5"/>
      <c r="AD35" s="47"/>
    </row>
    <row r="36" spans="1:30" ht="20.100000000000001" customHeight="1">
      <c r="A36" s="1" t="s">
        <v>34</v>
      </c>
      <c r="B36" s="30" t="s">
        <v>33</v>
      </c>
      <c r="C36" s="1"/>
      <c r="D36" s="10"/>
      <c r="E36" s="3"/>
      <c r="F36" s="10"/>
      <c r="G36" s="3"/>
      <c r="H36" s="10"/>
      <c r="I36" s="3"/>
      <c r="J36" s="10"/>
      <c r="K36" s="3"/>
      <c r="L36" s="3"/>
      <c r="M36" s="3"/>
      <c r="N36" s="3"/>
      <c r="O36" s="4"/>
      <c r="P36" s="1"/>
      <c r="Q36" s="13" t="str">
        <f>IF(SUM(D36,F36,H36,J36)&gt;0,ROUND((AVERAGE(D36,F36,H36,J36))/0.5,0)*0.5,"0")</f>
        <v>0</v>
      </c>
      <c r="R36" s="14" t="s">
        <v>18</v>
      </c>
      <c r="S36" s="4"/>
      <c r="T36" s="1"/>
      <c r="U36" s="2"/>
      <c r="V36" s="6"/>
      <c r="W36" s="2"/>
      <c r="X36" s="13" t="str">
        <f>Q36</f>
        <v>0</v>
      </c>
      <c r="Y36" s="14"/>
      <c r="Z36" s="2"/>
      <c r="AA36" s="1"/>
      <c r="AB36" s="2"/>
      <c r="AC36" s="6"/>
      <c r="AD36" s="7"/>
    </row>
    <row r="37" spans="1:30" s="18" customFormat="1" ht="8.25">
      <c r="A37" s="15"/>
      <c r="B37" s="54"/>
      <c r="C37" s="15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6"/>
      <c r="P37" s="15"/>
      <c r="Q37" s="95"/>
      <c r="R37" s="95"/>
      <c r="S37" s="16"/>
      <c r="T37" s="15"/>
      <c r="U37" s="96"/>
      <c r="V37" s="96"/>
      <c r="W37" s="16"/>
      <c r="X37" s="95" t="s">
        <v>15</v>
      </c>
      <c r="Y37" s="95"/>
      <c r="Z37" s="16"/>
      <c r="AA37" s="15"/>
      <c r="AB37" s="96"/>
      <c r="AC37" s="96"/>
      <c r="AD37" s="19"/>
    </row>
    <row r="38" spans="1:30" ht="20.100000000000001" customHeight="1">
      <c r="A38" s="1"/>
      <c r="B38" s="30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/>
      <c r="P38" s="1"/>
      <c r="Q38" s="2"/>
      <c r="R38" s="6"/>
      <c r="S38" s="4"/>
      <c r="T38" s="1"/>
      <c r="U38" s="2"/>
      <c r="V38" s="2"/>
      <c r="W38" s="2"/>
      <c r="X38" s="9"/>
      <c r="Y38" s="20" t="s">
        <v>18</v>
      </c>
      <c r="Z38" s="2"/>
      <c r="AA38" s="1"/>
      <c r="AB38" s="2"/>
      <c r="AC38" s="6"/>
      <c r="AD38" s="7"/>
    </row>
    <row r="39" spans="1:30" s="18" customFormat="1" ht="8.25">
      <c r="A39" s="15"/>
      <c r="B39" s="54"/>
      <c r="C39" s="1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6"/>
      <c r="P39" s="15"/>
      <c r="Q39" s="96"/>
      <c r="R39" s="96"/>
      <c r="S39" s="16"/>
      <c r="T39" s="15"/>
      <c r="U39" s="16"/>
      <c r="V39" s="16"/>
      <c r="W39" s="58"/>
      <c r="X39" s="57" t="s">
        <v>48</v>
      </c>
      <c r="Y39" s="57"/>
      <c r="Z39" s="16"/>
      <c r="AA39" s="15"/>
      <c r="AB39" s="96"/>
      <c r="AC39" s="96"/>
      <c r="AD39" s="19"/>
    </row>
    <row r="40" spans="1:30" s="18" customFormat="1" ht="4.5" customHeight="1">
      <c r="A40" s="15"/>
      <c r="B40" s="54"/>
      <c r="C40" s="1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6"/>
      <c r="P40" s="15"/>
      <c r="Q40" s="96"/>
      <c r="R40" s="96"/>
      <c r="S40" s="16"/>
      <c r="T40" s="15"/>
      <c r="U40" s="96"/>
      <c r="V40" s="96"/>
      <c r="W40" s="16"/>
      <c r="X40" s="95"/>
      <c r="Y40" s="95"/>
      <c r="Z40" s="16"/>
      <c r="AA40" s="15"/>
      <c r="AB40" s="96"/>
      <c r="AC40" s="96"/>
      <c r="AD40" s="19"/>
    </row>
    <row r="41" spans="1:30" ht="20.100000000000001" customHeight="1">
      <c r="A41" s="1"/>
      <c r="B41" s="30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/>
      <c r="P41" s="1"/>
      <c r="Q41" s="2"/>
      <c r="R41" s="6"/>
      <c r="S41" s="4"/>
      <c r="T41" s="1"/>
      <c r="U41" s="2"/>
      <c r="V41" s="6"/>
      <c r="W41" s="2"/>
      <c r="X41" s="21">
        <f>X36+X38</f>
        <v>0</v>
      </c>
      <c r="Y41" s="22"/>
      <c r="Z41" s="2" t="s">
        <v>14</v>
      </c>
      <c r="AA41" s="1"/>
      <c r="AB41" s="78">
        <f>ROUND((X41/2)/0.1,0)*0.1</f>
        <v>0</v>
      </c>
      <c r="AC41" s="22" t="s">
        <v>13</v>
      </c>
      <c r="AD41" s="7"/>
    </row>
    <row r="42" spans="1:30" s="18" customFormat="1" ht="8.25">
      <c r="A42" s="23"/>
      <c r="B42" s="55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3"/>
      <c r="Q42" s="101"/>
      <c r="R42" s="101"/>
      <c r="S42" s="24"/>
      <c r="T42" s="23"/>
      <c r="U42" s="101"/>
      <c r="V42" s="101"/>
      <c r="W42" s="24"/>
      <c r="X42" s="102" t="s">
        <v>16</v>
      </c>
      <c r="Y42" s="102"/>
      <c r="Z42" s="24"/>
      <c r="AA42" s="23"/>
      <c r="AB42" s="102"/>
      <c r="AC42" s="102"/>
      <c r="AD42" s="26"/>
    </row>
    <row r="43" spans="1:30" s="18" customFormat="1" ht="8.25">
      <c r="A43" s="65"/>
      <c r="B43" s="66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5"/>
      <c r="Q43" s="71"/>
      <c r="R43" s="71"/>
      <c r="S43" s="16"/>
      <c r="T43" s="15"/>
      <c r="U43" s="71"/>
      <c r="V43" s="71"/>
      <c r="W43" s="16"/>
      <c r="X43" s="73"/>
      <c r="Y43" s="73"/>
      <c r="Z43" s="16"/>
      <c r="AA43" s="15"/>
      <c r="AB43" s="73"/>
      <c r="AC43" s="73"/>
      <c r="AD43" s="19"/>
    </row>
    <row r="44" spans="1:30" ht="20.100000000000001" customHeight="1">
      <c r="A44" s="1" t="s">
        <v>21</v>
      </c>
      <c r="B44" s="67" t="s">
        <v>35</v>
      </c>
      <c r="C44" s="1"/>
      <c r="D44" s="103" t="s">
        <v>43</v>
      </c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4"/>
      <c r="P44" s="1"/>
      <c r="Q44" s="2"/>
      <c r="R44" s="6"/>
      <c r="S44" s="4"/>
      <c r="T44" s="1"/>
      <c r="U44" s="9"/>
      <c r="V44" s="20" t="s">
        <v>18</v>
      </c>
      <c r="W44" s="2"/>
      <c r="X44" s="2"/>
      <c r="Y44" s="61"/>
      <c r="Z44" s="2"/>
      <c r="AA44" s="1"/>
      <c r="AB44" s="2"/>
      <c r="AC44" s="6"/>
      <c r="AD44" s="7"/>
    </row>
    <row r="45" spans="1:30" s="18" customFormat="1" ht="8.25">
      <c r="A45" s="15"/>
      <c r="B45" s="68"/>
      <c r="C45" s="15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6"/>
      <c r="P45" s="15"/>
      <c r="Q45" s="96"/>
      <c r="R45" s="96"/>
      <c r="S45" s="16"/>
      <c r="T45" s="15"/>
      <c r="U45" s="96" t="s">
        <v>42</v>
      </c>
      <c r="V45" s="96"/>
      <c r="W45" s="16"/>
      <c r="X45" s="96"/>
      <c r="Y45" s="96"/>
      <c r="Z45" s="16"/>
      <c r="AA45" s="15"/>
      <c r="AB45" s="96"/>
      <c r="AC45" s="96"/>
      <c r="AD45" s="19"/>
    </row>
    <row r="46" spans="1:30" ht="20.100000000000001" customHeight="1">
      <c r="A46" s="1"/>
      <c r="B46" s="67"/>
      <c r="C46" s="1"/>
      <c r="D46" s="103" t="s">
        <v>49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4"/>
      <c r="P46" s="1"/>
      <c r="Q46" s="2"/>
      <c r="R46" s="6"/>
      <c r="S46" s="4"/>
      <c r="T46" s="1"/>
      <c r="U46" s="63"/>
      <c r="V46" s="64" t="s">
        <v>18</v>
      </c>
      <c r="W46" s="2"/>
      <c r="X46" s="2"/>
      <c r="Y46" s="61"/>
      <c r="Z46" s="2"/>
      <c r="AA46" s="1"/>
      <c r="AB46" s="2"/>
      <c r="AC46" s="6"/>
      <c r="AD46" s="7"/>
    </row>
    <row r="47" spans="1:30" s="18" customFormat="1" ht="8.25">
      <c r="A47" s="15"/>
      <c r="B47" s="68"/>
      <c r="C47" s="15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6"/>
      <c r="P47" s="15"/>
      <c r="Q47" s="96"/>
      <c r="R47" s="96"/>
      <c r="S47" s="16"/>
      <c r="T47" s="15"/>
      <c r="U47" s="57" t="s">
        <v>42</v>
      </c>
      <c r="V47" s="57"/>
      <c r="W47" s="16"/>
      <c r="X47" s="58"/>
      <c r="Y47" s="58"/>
      <c r="Z47" s="16"/>
      <c r="AA47" s="15"/>
      <c r="AB47" s="96"/>
      <c r="AC47" s="96"/>
      <c r="AD47" s="19"/>
    </row>
    <row r="48" spans="1:30" s="18" customFormat="1" ht="4.5" customHeight="1">
      <c r="A48" s="15"/>
      <c r="B48" s="68"/>
      <c r="C48" s="1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6"/>
      <c r="P48" s="15"/>
      <c r="Q48" s="96"/>
      <c r="R48" s="96"/>
      <c r="S48" s="16"/>
      <c r="T48" s="15"/>
      <c r="U48" s="96"/>
      <c r="V48" s="96"/>
      <c r="W48" s="16"/>
      <c r="X48" s="96"/>
      <c r="Y48" s="96"/>
      <c r="Z48" s="16"/>
      <c r="AA48" s="15"/>
      <c r="AB48" s="96"/>
      <c r="AC48" s="96"/>
      <c r="AD48" s="19"/>
    </row>
    <row r="49" spans="1:30" ht="20.100000000000001" customHeight="1">
      <c r="A49" s="1"/>
      <c r="B49" s="7"/>
      <c r="C49" s="1"/>
      <c r="O49" s="4"/>
      <c r="P49" s="1"/>
      <c r="Q49" s="4"/>
      <c r="R49" s="4"/>
      <c r="S49" s="4"/>
      <c r="T49" s="1"/>
      <c r="U49" s="21">
        <f>U44+U46</f>
        <v>0</v>
      </c>
      <c r="V49" s="22"/>
      <c r="W49" s="2" t="s">
        <v>14</v>
      </c>
      <c r="X49" s="21">
        <f>ROUND((U49/2)/0.1,0)*0.1</f>
        <v>0</v>
      </c>
      <c r="Y49" s="22" t="s">
        <v>13</v>
      </c>
      <c r="Z49" s="2"/>
      <c r="AA49" s="1"/>
      <c r="AB49" s="78">
        <f>X49</f>
        <v>0</v>
      </c>
      <c r="AC49" s="22" t="s">
        <v>13</v>
      </c>
      <c r="AD49" s="7"/>
    </row>
    <row r="50" spans="1:30" s="18" customFormat="1" ht="8.25">
      <c r="A50" s="15"/>
      <c r="B50" s="68"/>
      <c r="C50" s="1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6"/>
      <c r="P50" s="15"/>
      <c r="Q50" s="96"/>
      <c r="R50" s="96"/>
      <c r="S50" s="16"/>
      <c r="T50" s="15"/>
      <c r="U50" s="95" t="s">
        <v>16</v>
      </c>
      <c r="V50" s="95"/>
      <c r="W50" s="16"/>
      <c r="X50" s="95"/>
      <c r="Y50" s="95"/>
      <c r="Z50" s="16"/>
      <c r="AA50" s="15"/>
      <c r="AB50" s="96"/>
      <c r="AC50" s="96"/>
      <c r="AD50" s="19"/>
    </row>
    <row r="51" spans="1:30" ht="20.100000000000001" customHeight="1">
      <c r="A51" s="1"/>
      <c r="B51" s="67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/>
      <c r="P51" s="1"/>
      <c r="Q51" s="2"/>
      <c r="R51" s="6"/>
      <c r="S51" s="4"/>
      <c r="T51" s="1"/>
      <c r="U51" s="2"/>
      <c r="V51" s="104" t="s">
        <v>36</v>
      </c>
      <c r="W51" s="104"/>
      <c r="X51" s="104"/>
      <c r="Y51" s="62"/>
      <c r="Z51" s="2"/>
      <c r="AA51" s="1"/>
      <c r="AB51" s="78">
        <f>AB49</f>
        <v>0</v>
      </c>
      <c r="AC51" s="22" t="s">
        <v>13</v>
      </c>
      <c r="AD51" s="7"/>
    </row>
    <row r="52" spans="1:30" s="18" customFormat="1" ht="8.25">
      <c r="A52" s="15"/>
      <c r="B52" s="68"/>
      <c r="C52" s="15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6"/>
      <c r="P52" s="15"/>
      <c r="Q52" s="96"/>
      <c r="R52" s="96"/>
      <c r="S52" s="16"/>
      <c r="T52" s="15"/>
      <c r="U52" s="16"/>
      <c r="V52" s="16"/>
      <c r="W52" s="16"/>
      <c r="X52" s="96"/>
      <c r="Y52" s="96"/>
      <c r="Z52" s="16"/>
      <c r="AA52" s="15"/>
      <c r="AB52" s="96"/>
      <c r="AC52" s="96"/>
      <c r="AD52" s="26"/>
    </row>
    <row r="53" spans="1:30" s="4" customFormat="1" ht="4.5" customHeight="1">
      <c r="A53" s="11"/>
      <c r="B53" s="69"/>
      <c r="C53" s="1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1"/>
      <c r="Q53" s="12"/>
      <c r="R53" s="5"/>
      <c r="S53" s="12"/>
      <c r="T53" s="11"/>
      <c r="U53" s="12"/>
      <c r="V53" s="5"/>
      <c r="W53" s="12"/>
      <c r="X53" s="12"/>
      <c r="Y53" s="5"/>
      <c r="Z53" s="12"/>
      <c r="AA53" s="11"/>
      <c r="AB53" s="12"/>
      <c r="AC53" s="5"/>
      <c r="AD53" s="7"/>
    </row>
    <row r="54" spans="1:30" ht="20.100000000000001" customHeight="1">
      <c r="A54" s="1" t="s">
        <v>22</v>
      </c>
      <c r="B54" s="67" t="s">
        <v>37</v>
      </c>
      <c r="C54" s="1"/>
      <c r="D54" s="10"/>
      <c r="E54" s="3"/>
      <c r="F54" s="10"/>
      <c r="G54" s="3"/>
      <c r="H54" s="10"/>
      <c r="I54" s="3"/>
      <c r="J54" s="10"/>
      <c r="K54" s="3"/>
      <c r="L54" s="10"/>
      <c r="M54" s="3"/>
      <c r="N54" s="10"/>
      <c r="O54" s="4"/>
      <c r="P54" s="1"/>
      <c r="Q54" s="106">
        <f>SUM(D54,F54,H54,J54,L54,N54)</f>
        <v>0</v>
      </c>
      <c r="R54" s="107"/>
      <c r="S54" s="4"/>
      <c r="T54" s="1"/>
      <c r="U54" s="2"/>
      <c r="V54" s="6"/>
      <c r="W54" s="2"/>
      <c r="X54" s="2"/>
      <c r="Y54" s="6"/>
      <c r="Z54" s="2"/>
      <c r="AA54" s="1"/>
      <c r="AB54" s="2"/>
      <c r="AC54" s="6"/>
      <c r="AD54" s="7"/>
    </row>
    <row r="55" spans="1:30" s="18" customFormat="1" ht="8.25">
      <c r="A55" s="15"/>
      <c r="B55" s="68"/>
      <c r="C55" s="15"/>
      <c r="D55" s="105" t="s">
        <v>43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6"/>
      <c r="P55" s="15"/>
      <c r="Q55" s="16" t="s">
        <v>16</v>
      </c>
      <c r="R55" s="71"/>
      <c r="S55" s="16"/>
      <c r="T55" s="15"/>
      <c r="U55" s="96"/>
      <c r="V55" s="96"/>
      <c r="W55" s="16"/>
      <c r="X55" s="96"/>
      <c r="Y55" s="96"/>
      <c r="Z55" s="16"/>
      <c r="AA55" s="15"/>
      <c r="AB55" s="96"/>
      <c r="AC55" s="96"/>
      <c r="AD55" s="19"/>
    </row>
    <row r="56" spans="1:30" ht="20.100000000000001" customHeight="1">
      <c r="A56" s="1"/>
      <c r="B56" s="67"/>
      <c r="C56" s="1"/>
      <c r="D56" s="10"/>
      <c r="E56" s="3"/>
      <c r="F56" s="10"/>
      <c r="G56" s="3"/>
      <c r="H56" s="10"/>
      <c r="I56" s="3"/>
      <c r="J56" s="10"/>
      <c r="K56" s="3"/>
      <c r="L56" s="10"/>
      <c r="M56" s="3"/>
      <c r="N56" s="10"/>
      <c r="O56" s="4"/>
      <c r="P56" s="1"/>
      <c r="Q56" s="106">
        <f>SUM(D56,F56,H56,J56,L56,N56)</f>
        <v>0</v>
      </c>
      <c r="R56" s="107"/>
      <c r="S56" s="4"/>
      <c r="T56" s="1"/>
      <c r="U56" s="2"/>
      <c r="V56" s="6"/>
      <c r="W56" s="2"/>
      <c r="X56" s="2"/>
      <c r="Y56" s="6"/>
      <c r="Z56" s="2"/>
      <c r="AA56" s="1"/>
      <c r="AB56" s="2"/>
      <c r="AC56" s="6"/>
      <c r="AD56" s="7"/>
    </row>
    <row r="57" spans="1:30" s="18" customFormat="1" ht="8.25">
      <c r="A57" s="15"/>
      <c r="B57" s="68"/>
      <c r="C57" s="15"/>
      <c r="D57" s="105" t="s">
        <v>50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6"/>
      <c r="P57" s="15"/>
      <c r="Q57" s="102" t="s">
        <v>16</v>
      </c>
      <c r="R57" s="102"/>
      <c r="S57" s="16"/>
      <c r="T57" s="15"/>
      <c r="U57" s="58"/>
      <c r="V57" s="58"/>
      <c r="W57" s="16"/>
      <c r="X57" s="58"/>
      <c r="Y57" s="58"/>
      <c r="Z57" s="16"/>
      <c r="AA57" s="15"/>
      <c r="AB57" s="96"/>
      <c r="AC57" s="96"/>
      <c r="AD57" s="19"/>
    </row>
    <row r="58" spans="1:30" s="18" customFormat="1" ht="4.5" customHeight="1">
      <c r="A58" s="15"/>
      <c r="B58" s="68"/>
      <c r="C58" s="15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6"/>
      <c r="P58" s="15"/>
      <c r="Q58" s="16"/>
      <c r="R58" s="71"/>
      <c r="S58" s="16"/>
      <c r="T58" s="15"/>
      <c r="U58" s="96"/>
      <c r="V58" s="96"/>
      <c r="W58" s="16"/>
      <c r="X58" s="96"/>
      <c r="Y58" s="96"/>
      <c r="Z58" s="16"/>
      <c r="AA58" s="15"/>
      <c r="AB58" s="96"/>
      <c r="AC58" s="96"/>
      <c r="AD58" s="19"/>
    </row>
    <row r="59" spans="1:30" ht="20.100000000000001" customHeight="1">
      <c r="A59" s="1"/>
      <c r="B59" s="7"/>
      <c r="C59" s="1"/>
      <c r="O59" s="4"/>
      <c r="P59" s="1"/>
      <c r="Q59" s="108">
        <f>SUM(Q54+Q56)</f>
        <v>0</v>
      </c>
      <c r="R59" s="109"/>
      <c r="S59" s="4"/>
      <c r="T59" s="1"/>
      <c r="U59" s="2" t="s">
        <v>47</v>
      </c>
      <c r="V59" s="58"/>
      <c r="W59" s="58"/>
      <c r="X59" s="79" t="str">
        <f>IF(SUM(D54:N56)&gt;0,ROUND((AVERAGE(D54,F54,H54,J54,L54,N54,D56,F56,H56,J56,L56,N56))/0.1,0)*0.1,"0")</f>
        <v>0</v>
      </c>
      <c r="Y59" s="22" t="s">
        <v>13</v>
      </c>
      <c r="Z59" s="2"/>
      <c r="AA59" s="1"/>
      <c r="AB59" s="79">
        <f>X59+1-1</f>
        <v>0</v>
      </c>
      <c r="AC59" s="22" t="s">
        <v>13</v>
      </c>
      <c r="AD59" s="7"/>
    </row>
    <row r="60" spans="1:30" s="18" customFormat="1" ht="8.25">
      <c r="A60" s="23"/>
      <c r="B60" s="70"/>
      <c r="C60" s="23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4"/>
      <c r="P60" s="23"/>
      <c r="Q60" s="101" t="s">
        <v>16</v>
      </c>
      <c r="R60" s="101"/>
      <c r="S60" s="24"/>
      <c r="T60" s="23"/>
      <c r="U60" s="101"/>
      <c r="V60" s="101"/>
      <c r="W60" s="24"/>
      <c r="X60" s="102"/>
      <c r="Y60" s="102"/>
      <c r="Z60" s="24"/>
      <c r="AA60" s="23"/>
      <c r="AB60" s="102"/>
      <c r="AC60" s="102"/>
      <c r="AD60" s="26"/>
    </row>
    <row r="61" spans="1:30" s="4" customFormat="1" ht="2.25" customHeight="1">
      <c r="A61" s="85"/>
      <c r="B61" s="86"/>
      <c r="C61" s="11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5"/>
      <c r="S61" s="12"/>
      <c r="T61" s="11"/>
      <c r="U61" s="87"/>
      <c r="V61" s="87"/>
      <c r="W61" s="87"/>
      <c r="X61" s="87"/>
      <c r="Y61" s="87"/>
      <c r="Z61" s="87"/>
      <c r="AA61" s="88"/>
      <c r="AB61" s="87"/>
      <c r="AC61" s="87"/>
      <c r="AD61" s="89"/>
    </row>
    <row r="62" spans="1:30" s="41" customFormat="1" ht="26.25" customHeight="1">
      <c r="A62" s="90" t="s">
        <v>1</v>
      </c>
      <c r="B62" s="91"/>
      <c r="C62" s="38"/>
      <c r="D62" s="91" t="s">
        <v>2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39"/>
      <c r="S62" s="40"/>
      <c r="T62" s="38"/>
      <c r="U62" s="92" t="s">
        <v>3</v>
      </c>
      <c r="V62" s="92"/>
      <c r="W62" s="92"/>
      <c r="X62" s="92"/>
      <c r="Y62" s="92"/>
      <c r="Z62" s="92"/>
      <c r="AA62" s="93" t="s">
        <v>53</v>
      </c>
      <c r="AB62" s="92"/>
      <c r="AC62" s="92"/>
      <c r="AD62" s="94"/>
    </row>
    <row r="63" spans="1:30" s="44" customFormat="1" ht="51.75" customHeight="1">
      <c r="A63" s="42"/>
      <c r="B63" s="51"/>
      <c r="C63" s="42"/>
      <c r="D63" s="76" t="s">
        <v>4</v>
      </c>
      <c r="E63" s="76"/>
      <c r="F63" s="76" t="s">
        <v>5</v>
      </c>
      <c r="G63" s="76"/>
      <c r="H63" s="76" t="s">
        <v>6</v>
      </c>
      <c r="I63" s="76"/>
      <c r="J63" s="76" t="s">
        <v>7</v>
      </c>
      <c r="K63" s="76"/>
      <c r="L63" s="76" t="s">
        <v>8</v>
      </c>
      <c r="M63" s="76"/>
      <c r="N63" s="76" t="s">
        <v>9</v>
      </c>
      <c r="O63" s="76"/>
      <c r="P63" s="42"/>
      <c r="Q63" s="97" t="s">
        <v>54</v>
      </c>
      <c r="R63" s="97"/>
      <c r="S63" s="76"/>
      <c r="T63" s="42"/>
      <c r="U63" s="97" t="s">
        <v>11</v>
      </c>
      <c r="V63" s="97"/>
      <c r="W63" s="76"/>
      <c r="X63" s="98" t="s">
        <v>10</v>
      </c>
      <c r="Y63" s="98"/>
      <c r="Z63" s="76"/>
      <c r="AA63" s="42"/>
      <c r="AB63" s="98" t="s">
        <v>12</v>
      </c>
      <c r="AC63" s="98"/>
      <c r="AD63" s="43"/>
    </row>
    <row r="64" spans="1:30" s="44" customFormat="1" ht="2.25" customHeight="1">
      <c r="A64" s="45"/>
      <c r="B64" s="52"/>
      <c r="C64" s="4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45"/>
      <c r="Q64" s="99"/>
      <c r="R64" s="99"/>
      <c r="S64" s="75"/>
      <c r="T64" s="45"/>
      <c r="U64" s="100"/>
      <c r="V64" s="100"/>
      <c r="W64" s="75"/>
      <c r="X64" s="99"/>
      <c r="Y64" s="99"/>
      <c r="Z64" s="75"/>
      <c r="AA64" s="45"/>
      <c r="AB64" s="99"/>
      <c r="AC64" s="99"/>
      <c r="AD64" s="46"/>
    </row>
    <row r="65" spans="1:30" s="4" customFormat="1" ht="4.5" customHeight="1">
      <c r="A65" s="11"/>
      <c r="B65" s="53"/>
      <c r="C65" s="11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1"/>
      <c r="Q65" s="12"/>
      <c r="R65" s="5"/>
      <c r="S65" s="12"/>
      <c r="T65" s="11"/>
      <c r="U65" s="12"/>
      <c r="V65" s="5"/>
      <c r="W65" s="12"/>
      <c r="X65" s="12"/>
      <c r="Y65" s="5"/>
      <c r="Z65" s="12"/>
      <c r="AA65" s="11"/>
      <c r="AB65" s="12"/>
      <c r="AC65" s="5"/>
      <c r="AD65" s="7"/>
    </row>
    <row r="66" spans="1:30" ht="19.5" customHeight="1">
      <c r="A66" s="1" t="s">
        <v>23</v>
      </c>
      <c r="B66" s="110" t="s">
        <v>41</v>
      </c>
      <c r="C66" s="4"/>
      <c r="D66" s="3"/>
      <c r="E66" s="3"/>
      <c r="G66" s="3"/>
      <c r="H66" s="10"/>
      <c r="I66" s="3"/>
      <c r="J66" s="3"/>
      <c r="K66" s="3"/>
      <c r="L66" s="10"/>
      <c r="M66" s="3"/>
      <c r="N66" s="27"/>
      <c r="O66" s="4"/>
      <c r="P66" s="1"/>
      <c r="Q66" s="13" t="str">
        <f>IF(SUM(H66,J66,L66)&gt;0,ROUND((AVERAGE(H66,J66,L66))/0.5,0)*0.5,"0")</f>
        <v>0</v>
      </c>
      <c r="R66" s="14" t="s">
        <v>18</v>
      </c>
      <c r="S66" s="7"/>
      <c r="T66" s="4"/>
      <c r="U66" s="2"/>
      <c r="V66" s="6"/>
      <c r="W66" s="2"/>
      <c r="X66" s="13" t="str">
        <f>Q66</f>
        <v>0</v>
      </c>
      <c r="Y66" s="14" t="s">
        <v>18</v>
      </c>
      <c r="Z66" s="2"/>
      <c r="AA66" s="1"/>
      <c r="AB66" s="4"/>
      <c r="AC66" s="4"/>
      <c r="AD66" s="7"/>
    </row>
    <row r="67" spans="1:30" ht="8.25" customHeight="1">
      <c r="A67" s="59"/>
      <c r="B67" s="110"/>
      <c r="C67" s="4"/>
      <c r="D67" s="3"/>
      <c r="E67" s="3"/>
      <c r="G67" s="3"/>
      <c r="H67" s="72" t="s">
        <v>52</v>
      </c>
      <c r="I67" s="3"/>
      <c r="K67" s="3"/>
      <c r="L67" s="72" t="s">
        <v>51</v>
      </c>
      <c r="M67" s="3"/>
      <c r="N67" s="3"/>
      <c r="O67" s="4"/>
      <c r="P67" s="1"/>
      <c r="Q67" s="2"/>
      <c r="R67" s="6"/>
      <c r="S67" s="7"/>
      <c r="T67" s="4"/>
      <c r="U67" s="96"/>
      <c r="V67" s="96"/>
      <c r="W67" s="2"/>
      <c r="X67" s="2"/>
      <c r="Y67" s="6"/>
      <c r="Z67" s="2"/>
      <c r="AA67" s="1"/>
      <c r="AB67" s="2"/>
      <c r="AC67" s="2"/>
      <c r="AD67" s="7"/>
    </row>
    <row r="68" spans="1:30" ht="9" customHeight="1">
      <c r="A68" s="59"/>
      <c r="B68" s="110"/>
      <c r="C68" s="4"/>
      <c r="D68" s="3"/>
      <c r="E68" s="3"/>
      <c r="F68" s="3"/>
      <c r="G68" s="3"/>
      <c r="I68" s="3"/>
      <c r="J68" s="3"/>
      <c r="K68" s="3"/>
      <c r="L68" s="3"/>
      <c r="M68" s="3"/>
      <c r="N68" s="3"/>
      <c r="O68" s="4"/>
      <c r="P68" s="1"/>
      <c r="Q68" s="2"/>
      <c r="R68" s="6"/>
      <c r="S68" s="7"/>
      <c r="T68" s="4"/>
      <c r="U68" s="71"/>
      <c r="V68" s="71"/>
      <c r="W68" s="2"/>
      <c r="X68" s="2"/>
      <c r="Y68" s="6"/>
      <c r="Z68" s="2"/>
      <c r="AA68" s="1"/>
      <c r="AB68" s="2"/>
      <c r="AC68" s="2"/>
      <c r="AD68" s="7"/>
    </row>
    <row r="69" spans="1:30" ht="2.25" customHeight="1">
      <c r="A69" s="59"/>
      <c r="B69" s="110"/>
      <c r="C69" s="4"/>
      <c r="D69" s="3"/>
      <c r="E69" s="3"/>
      <c r="F69" s="3"/>
      <c r="G69" s="3"/>
      <c r="H69" s="72"/>
      <c r="I69" s="3"/>
      <c r="J69" s="3"/>
      <c r="K69" s="3"/>
      <c r="L69" s="3"/>
      <c r="M69" s="3"/>
      <c r="N69" s="3"/>
      <c r="O69" s="4"/>
      <c r="P69" s="1"/>
      <c r="Q69" s="2"/>
      <c r="R69" s="6"/>
      <c r="S69" s="7"/>
      <c r="T69" s="4"/>
      <c r="U69" s="2"/>
      <c r="V69" s="6"/>
      <c r="W69" s="2"/>
      <c r="X69" s="2"/>
      <c r="Y69" s="6"/>
      <c r="Z69" s="2"/>
      <c r="AA69" s="1"/>
      <c r="AB69" s="2"/>
      <c r="AC69" s="2"/>
      <c r="AD69" s="7"/>
    </row>
    <row r="70" spans="1:30" ht="19.5" customHeight="1">
      <c r="A70" s="59"/>
      <c r="B70" s="110"/>
      <c r="C70" s="4"/>
      <c r="D70" s="17"/>
      <c r="E70" s="17"/>
      <c r="F70" s="17"/>
      <c r="G70" s="17"/>
      <c r="H70" s="72"/>
      <c r="I70" s="17"/>
      <c r="J70" s="17"/>
      <c r="K70" s="17"/>
      <c r="L70" s="17"/>
      <c r="M70" s="3"/>
      <c r="N70" s="10"/>
      <c r="O70" s="4"/>
      <c r="P70" s="1"/>
      <c r="Q70" s="2"/>
      <c r="R70" s="6"/>
      <c r="S70" s="7"/>
      <c r="T70" s="4"/>
      <c r="U70" s="2"/>
      <c r="V70" s="6"/>
      <c r="W70" s="2"/>
      <c r="X70" s="13">
        <f>ROUND(N70/0.5,0)*0.5</f>
        <v>0</v>
      </c>
      <c r="Y70" s="14" t="s">
        <v>18</v>
      </c>
      <c r="Z70" s="2"/>
      <c r="AA70" s="1"/>
      <c r="AB70" s="2"/>
      <c r="AC70" s="2"/>
      <c r="AD70" s="7"/>
    </row>
    <row r="71" spans="1:30" s="18" customFormat="1" ht="8.25" customHeight="1">
      <c r="A71" s="15"/>
      <c r="B71" s="77"/>
      <c r="C71" s="16"/>
      <c r="D71" s="3"/>
      <c r="E71" s="3"/>
      <c r="F71" s="3"/>
      <c r="G71" s="3"/>
      <c r="H71" s="3"/>
      <c r="I71" s="3"/>
      <c r="J71" s="3"/>
      <c r="K71" s="3"/>
      <c r="L71" s="3"/>
      <c r="M71" s="17"/>
      <c r="N71" s="17" t="s">
        <v>55</v>
      </c>
      <c r="O71" s="16"/>
      <c r="P71" s="15"/>
      <c r="Q71" s="71"/>
      <c r="R71" s="71"/>
      <c r="S71" s="19"/>
      <c r="T71" s="16"/>
      <c r="U71" s="96"/>
      <c r="V71" s="96"/>
      <c r="W71" s="16"/>
      <c r="X71" s="71"/>
      <c r="Y71" s="71"/>
      <c r="Z71" s="16"/>
      <c r="AA71" s="15"/>
      <c r="AB71" s="2"/>
      <c r="AC71" s="2"/>
      <c r="AD71" s="19"/>
    </row>
    <row r="72" spans="1:30" ht="4.5" customHeight="1">
      <c r="A72" s="1"/>
      <c r="B72" s="7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/>
      <c r="P72" s="1"/>
      <c r="Q72" s="111"/>
      <c r="R72" s="111"/>
      <c r="S72" s="7"/>
      <c r="T72" s="4"/>
      <c r="U72" s="2"/>
      <c r="V72" s="6"/>
      <c r="W72" s="4"/>
      <c r="X72" s="112"/>
      <c r="Y72" s="112"/>
      <c r="Z72" s="4"/>
      <c r="AA72" s="1"/>
      <c r="AB72" s="111"/>
      <c r="AC72" s="111"/>
      <c r="AD72" s="7"/>
    </row>
    <row r="73" spans="1:30" ht="20.100000000000001" customHeight="1">
      <c r="A73" s="1"/>
      <c r="B73" s="60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/>
      <c r="P73" s="1"/>
      <c r="Q73" s="2"/>
      <c r="R73" s="6"/>
      <c r="S73" s="7"/>
      <c r="T73" s="4"/>
      <c r="U73" s="2"/>
      <c r="V73" s="6"/>
      <c r="W73" s="2"/>
      <c r="X73" s="21">
        <f>X66+X70</f>
        <v>0</v>
      </c>
      <c r="Y73" s="22"/>
      <c r="Z73" s="2" t="s">
        <v>14</v>
      </c>
      <c r="AA73" s="1"/>
      <c r="AB73" s="21">
        <f>ROUND((X73/2)/0.1,0)*0.1</f>
        <v>0</v>
      </c>
      <c r="AC73" s="22" t="s">
        <v>13</v>
      </c>
      <c r="AD73" s="7"/>
    </row>
    <row r="74" spans="1:30" s="18" customFormat="1" ht="4.5" customHeight="1">
      <c r="A74" s="23"/>
      <c r="B74" s="26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24"/>
      <c r="P74" s="23"/>
      <c r="Q74" s="74"/>
      <c r="R74" s="74"/>
      <c r="S74" s="26"/>
      <c r="T74" s="24"/>
      <c r="U74" s="74"/>
      <c r="V74" s="74"/>
      <c r="W74" s="24"/>
      <c r="X74" s="74"/>
      <c r="Y74" s="74"/>
      <c r="Z74" s="24"/>
      <c r="AA74" s="23"/>
      <c r="AB74" s="74"/>
      <c r="AC74" s="74"/>
      <c r="AD74" s="26"/>
    </row>
    <row r="75" spans="1:30" s="4" customFormat="1" ht="4.5" customHeight="1">
      <c r="A75" s="11"/>
      <c r="B75" s="53"/>
      <c r="C75" s="11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1"/>
      <c r="Q75" s="12"/>
      <c r="R75" s="5"/>
      <c r="S75" s="12"/>
      <c r="T75" s="11"/>
      <c r="U75" s="12"/>
      <c r="V75" s="5"/>
      <c r="W75" s="12"/>
      <c r="X75" s="12"/>
      <c r="Y75" s="5"/>
      <c r="Z75" s="12"/>
      <c r="AA75" s="11"/>
      <c r="AB75" s="12"/>
      <c r="AC75" s="5"/>
      <c r="AD75" s="7"/>
    </row>
    <row r="76" spans="1:30" ht="20.100000000000001" customHeight="1">
      <c r="A76" s="1" t="s">
        <v>45</v>
      </c>
      <c r="B76" s="30" t="s">
        <v>24</v>
      </c>
      <c r="C76" s="1"/>
      <c r="D76" s="3"/>
      <c r="E76" s="3"/>
      <c r="F76" s="3"/>
      <c r="G76" s="3"/>
      <c r="H76" s="3"/>
      <c r="I76" s="3"/>
      <c r="J76" s="3"/>
      <c r="K76" s="3"/>
      <c r="L76" s="27"/>
      <c r="M76" s="27"/>
      <c r="N76" s="27"/>
      <c r="O76" s="28"/>
      <c r="P76" s="29"/>
      <c r="Q76" s="28"/>
      <c r="R76" s="28"/>
      <c r="S76" s="28"/>
      <c r="T76" s="29"/>
      <c r="U76" s="31"/>
      <c r="V76" s="31"/>
      <c r="W76" s="30"/>
      <c r="X76" s="32"/>
      <c r="Y76" s="6"/>
      <c r="Z76" s="2"/>
      <c r="AA76" s="1"/>
      <c r="AB76" s="21">
        <f>SUM(AB17,AB25,AB33,AB41,AB49,AB51,AB59,AB73)</f>
        <v>0</v>
      </c>
      <c r="AC76" s="22"/>
      <c r="AD76" s="7"/>
    </row>
    <row r="77" spans="1:30" s="18" customFormat="1" ht="8.25">
      <c r="A77" s="15"/>
      <c r="B77" s="54"/>
      <c r="C77" s="15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6"/>
      <c r="P77" s="15"/>
      <c r="Q77" s="96"/>
      <c r="R77" s="96"/>
      <c r="S77" s="16"/>
      <c r="T77" s="15"/>
      <c r="U77" s="113"/>
      <c r="V77" s="113"/>
      <c r="W77" s="16"/>
      <c r="X77" s="16"/>
      <c r="Y77" s="16"/>
      <c r="Z77" s="16"/>
      <c r="AA77" s="15"/>
      <c r="AB77" s="96"/>
      <c r="AC77" s="96"/>
      <c r="AD77" s="26"/>
    </row>
    <row r="78" spans="1:30" s="4" customFormat="1" ht="4.5" customHeight="1">
      <c r="A78" s="11"/>
      <c r="B78" s="53"/>
      <c r="C78" s="11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1"/>
      <c r="Q78" s="12"/>
      <c r="R78" s="5"/>
      <c r="S78" s="12"/>
      <c r="T78" s="11"/>
      <c r="U78" s="12"/>
      <c r="V78" s="5"/>
      <c r="W78" s="12"/>
      <c r="X78" s="12"/>
      <c r="Y78" s="5"/>
      <c r="Z78" s="12"/>
      <c r="AA78" s="11"/>
      <c r="AB78" s="12"/>
      <c r="AC78" s="5"/>
      <c r="AD78" s="7"/>
    </row>
    <row r="79" spans="1:30" ht="20.100000000000001" customHeight="1">
      <c r="A79" s="1" t="s">
        <v>46</v>
      </c>
      <c r="B79" s="30" t="s">
        <v>25</v>
      </c>
      <c r="C79" s="1"/>
      <c r="D79" s="3"/>
      <c r="E79" s="3"/>
      <c r="F79" s="3"/>
      <c r="G79" s="3"/>
      <c r="H79" s="3"/>
      <c r="I79" s="3"/>
      <c r="J79" s="3"/>
      <c r="K79" s="3"/>
      <c r="L79" s="27"/>
      <c r="M79" s="27"/>
      <c r="N79" s="27"/>
      <c r="O79" s="28"/>
      <c r="P79" s="29"/>
      <c r="Q79" s="28"/>
      <c r="R79" s="28"/>
      <c r="S79" s="28"/>
      <c r="T79" s="115" t="s">
        <v>26</v>
      </c>
      <c r="U79" s="116"/>
      <c r="V79" s="116"/>
      <c r="W79" s="116"/>
      <c r="X79" s="116"/>
      <c r="Y79" s="116"/>
      <c r="Z79" s="117"/>
      <c r="AA79" s="1"/>
      <c r="AB79" s="13">
        <f>ROUND((AB76/8)/0.1,0)*0.1</f>
        <v>0</v>
      </c>
      <c r="AC79" s="33" t="s">
        <v>27</v>
      </c>
      <c r="AD79" s="7"/>
    </row>
    <row r="80" spans="1:30" s="18" customFormat="1" ht="8.25">
      <c r="A80" s="23"/>
      <c r="B80" s="55"/>
      <c r="C80" s="23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4"/>
      <c r="P80" s="23"/>
      <c r="Q80" s="101"/>
      <c r="R80" s="101"/>
      <c r="S80" s="24"/>
      <c r="T80" s="23"/>
      <c r="U80" s="118"/>
      <c r="V80" s="118"/>
      <c r="W80" s="24"/>
      <c r="X80" s="24"/>
      <c r="Y80" s="24"/>
      <c r="Z80" s="24"/>
      <c r="AA80" s="23"/>
      <c r="AB80" s="101"/>
      <c r="AC80" s="101"/>
      <c r="AD80" s="26"/>
    </row>
    <row r="82" spans="1:34">
      <c r="A82" s="41" t="s">
        <v>56</v>
      </c>
      <c r="B82" s="8"/>
      <c r="H82" s="83">
        <f>COUNTIF(AB17:AB49,"&lt;4")+COUNTIF(AB59,"&lt;4")+COUNTIF(AB73,"&lt;4")</f>
        <v>7</v>
      </c>
      <c r="R82" s="8"/>
      <c r="T82" s="35"/>
      <c r="V82" s="8"/>
      <c r="X82" s="35"/>
      <c r="Y82" s="8"/>
      <c r="AA82" s="35"/>
      <c r="AC82" s="8"/>
      <c r="AE82" s="35"/>
      <c r="AH82" s="80"/>
    </row>
    <row r="83" spans="1:34" ht="12.75" customHeight="1">
      <c r="A83" s="41" t="s">
        <v>57</v>
      </c>
      <c r="B83" s="8"/>
      <c r="H83" s="81">
        <f>SUM(IF(AB17&lt;4,4-AB17,0),IF(AB25&lt;4,4-AB25,0),IF(AB33&lt;4,4-AB33,0),IF(AB41&lt;4,4-AB41,0),IF(AB49&lt;4,4-AB49,0),IF(AB51&lt;4,4-AB51,0),IF(AB59&lt;4,4-AB59,0),IF(AB73&lt;4,4-AB73,0))</f>
        <v>32</v>
      </c>
      <c r="N83" s="41"/>
      <c r="R83" s="8"/>
      <c r="V83" s="8"/>
      <c r="X83" s="35"/>
      <c r="Y83" s="8"/>
      <c r="AA83" s="35"/>
      <c r="AC83" s="8"/>
      <c r="AE83" s="35"/>
    </row>
    <row r="84" spans="1:34" ht="12.75" customHeight="1">
      <c r="A84" s="41" t="s">
        <v>58</v>
      </c>
      <c r="B84" s="8"/>
      <c r="H84" s="120" t="str">
        <f>IF(AND(AB79&gt;=4,H82&lt;=2,H83&lt;=2),"bestanden","nicht bestanden")</f>
        <v>nicht bestanden</v>
      </c>
      <c r="I84" s="120"/>
      <c r="J84" s="120"/>
      <c r="K84" s="120"/>
      <c r="L84" s="120"/>
      <c r="R84" s="8"/>
      <c r="V84" s="8"/>
      <c r="X84" s="35"/>
      <c r="Y84" s="8"/>
      <c r="Z84" s="82"/>
      <c r="AA84" s="82"/>
      <c r="AB84" s="82"/>
      <c r="AC84" s="82"/>
      <c r="AD84" s="82"/>
      <c r="AE84" s="35"/>
    </row>
    <row r="85" spans="1:34" s="4" customFormat="1">
      <c r="B85" s="28"/>
      <c r="R85" s="6"/>
      <c r="V85" s="6"/>
      <c r="Y85" s="6"/>
      <c r="AC85" s="6"/>
    </row>
    <row r="86" spans="1:34" s="4" customFormat="1">
      <c r="A86" s="4" t="s">
        <v>13</v>
      </c>
      <c r="B86" s="119" t="s">
        <v>62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</row>
    <row r="87" spans="1:34">
      <c r="A87" s="8" t="s">
        <v>18</v>
      </c>
      <c r="B87" s="114" t="s">
        <v>63</v>
      </c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</row>
    <row r="88" spans="1:34">
      <c r="A88" s="8" t="s">
        <v>28</v>
      </c>
      <c r="B88" s="114" t="s">
        <v>29</v>
      </c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</row>
    <row r="89" spans="1:34">
      <c r="B89" s="114" t="s">
        <v>38</v>
      </c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</row>
    <row r="90" spans="1:34">
      <c r="B90" s="114" t="s">
        <v>39</v>
      </c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</row>
    <row r="91" spans="1:34">
      <c r="B91" s="114" t="s">
        <v>40</v>
      </c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</row>
    <row r="92" spans="1:34" ht="11.25" customHeight="1">
      <c r="B92" s="56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</row>
    <row r="93" spans="1:34" ht="11.25" customHeight="1">
      <c r="B93" s="56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</row>
    <row r="96" spans="1:34">
      <c r="AB96" s="49"/>
    </row>
  </sheetData>
  <sheetProtection sheet="1" objects="1" scenarios="1"/>
  <mergeCells count="145">
    <mergeCell ref="B88:AD88"/>
    <mergeCell ref="B89:AD89"/>
    <mergeCell ref="B90:AD90"/>
    <mergeCell ref="B91:AD91"/>
    <mergeCell ref="T79:Z79"/>
    <mergeCell ref="Q80:R80"/>
    <mergeCell ref="U80:V80"/>
    <mergeCell ref="AB80:AC80"/>
    <mergeCell ref="B86:AD86"/>
    <mergeCell ref="B87:AD87"/>
    <mergeCell ref="H84:L84"/>
    <mergeCell ref="U71:V71"/>
    <mergeCell ref="Q72:R72"/>
    <mergeCell ref="X72:Y72"/>
    <mergeCell ref="AB72:AC72"/>
    <mergeCell ref="Q77:R77"/>
    <mergeCell ref="U77:V77"/>
    <mergeCell ref="AB77:AC77"/>
    <mergeCell ref="Q64:R64"/>
    <mergeCell ref="U64:V64"/>
    <mergeCell ref="X64:Y64"/>
    <mergeCell ref="AB64:AC64"/>
    <mergeCell ref="B66:B70"/>
    <mergeCell ref="U67:V67"/>
    <mergeCell ref="A62:B62"/>
    <mergeCell ref="D62:Q62"/>
    <mergeCell ref="U62:Z62"/>
    <mergeCell ref="AA62:AD62"/>
    <mergeCell ref="Q63:R63"/>
    <mergeCell ref="U63:V63"/>
    <mergeCell ref="X63:Y63"/>
    <mergeCell ref="AB63:AC63"/>
    <mergeCell ref="Q59:R59"/>
    <mergeCell ref="Q60:R60"/>
    <mergeCell ref="U60:V60"/>
    <mergeCell ref="X60:Y60"/>
    <mergeCell ref="AB60:AC60"/>
    <mergeCell ref="A61:B61"/>
    <mergeCell ref="D61:Q61"/>
    <mergeCell ref="U61:Z61"/>
    <mergeCell ref="AA61:AD61"/>
    <mergeCell ref="D57:N57"/>
    <mergeCell ref="Q57:R57"/>
    <mergeCell ref="AB57:AC57"/>
    <mergeCell ref="U58:V58"/>
    <mergeCell ref="X58:Y58"/>
    <mergeCell ref="AB58:AC58"/>
    <mergeCell ref="Q54:R54"/>
    <mergeCell ref="D55:N55"/>
    <mergeCell ref="U55:V55"/>
    <mergeCell ref="X55:Y55"/>
    <mergeCell ref="AB55:AC55"/>
    <mergeCell ref="Q56:R56"/>
    <mergeCell ref="Q50:R50"/>
    <mergeCell ref="U50:V50"/>
    <mergeCell ref="X50:Y50"/>
    <mergeCell ref="AB50:AC50"/>
    <mergeCell ref="V51:X51"/>
    <mergeCell ref="Q52:R52"/>
    <mergeCell ref="X52:Y52"/>
    <mergeCell ref="AB52:AC52"/>
    <mergeCell ref="Q47:R47"/>
    <mergeCell ref="AB47:AC47"/>
    <mergeCell ref="Q48:R48"/>
    <mergeCell ref="U48:V48"/>
    <mergeCell ref="X48:Y48"/>
    <mergeCell ref="AB48:AC48"/>
    <mergeCell ref="D44:N44"/>
    <mergeCell ref="Q45:R45"/>
    <mergeCell ref="U45:V45"/>
    <mergeCell ref="X45:Y45"/>
    <mergeCell ref="AB45:AC45"/>
    <mergeCell ref="D46:N46"/>
    <mergeCell ref="Q40:R40"/>
    <mergeCell ref="U40:V40"/>
    <mergeCell ref="X40:Y40"/>
    <mergeCell ref="AB40:AC40"/>
    <mergeCell ref="Q42:R42"/>
    <mergeCell ref="U42:V42"/>
    <mergeCell ref="X42:Y42"/>
    <mergeCell ref="AB42:AC42"/>
    <mergeCell ref="Q37:R37"/>
    <mergeCell ref="U37:V37"/>
    <mergeCell ref="X37:Y37"/>
    <mergeCell ref="AB37:AC37"/>
    <mergeCell ref="Q39:R39"/>
    <mergeCell ref="AB39:AC39"/>
    <mergeCell ref="Q32:R32"/>
    <mergeCell ref="U32:V32"/>
    <mergeCell ref="X32:Y32"/>
    <mergeCell ref="AB32:AC32"/>
    <mergeCell ref="Q34:R34"/>
    <mergeCell ref="U34:V34"/>
    <mergeCell ref="X34:Y34"/>
    <mergeCell ref="AB34:AC34"/>
    <mergeCell ref="Q29:R29"/>
    <mergeCell ref="U29:V29"/>
    <mergeCell ref="X29:Y29"/>
    <mergeCell ref="AB29:AC29"/>
    <mergeCell ref="Q31:R31"/>
    <mergeCell ref="AB31:AC31"/>
    <mergeCell ref="Q24:R24"/>
    <mergeCell ref="U24:V24"/>
    <mergeCell ref="X24:Y24"/>
    <mergeCell ref="AB24:AC24"/>
    <mergeCell ref="Q26:R26"/>
    <mergeCell ref="U26:V26"/>
    <mergeCell ref="X26:Y26"/>
    <mergeCell ref="AB26:AC26"/>
    <mergeCell ref="Q21:R21"/>
    <mergeCell ref="U21:V21"/>
    <mergeCell ref="X21:Y21"/>
    <mergeCell ref="AB21:AC21"/>
    <mergeCell ref="Q23:R23"/>
    <mergeCell ref="AB23:AC23"/>
    <mergeCell ref="Q16:R16"/>
    <mergeCell ref="U16:V16"/>
    <mergeCell ref="X16:Y16"/>
    <mergeCell ref="AB16:AC16"/>
    <mergeCell ref="Q18:R18"/>
    <mergeCell ref="U18:V18"/>
    <mergeCell ref="X18:Y18"/>
    <mergeCell ref="AB18:AC18"/>
    <mergeCell ref="Q15:R15"/>
    <mergeCell ref="AB15:AC15"/>
    <mergeCell ref="Q9:R9"/>
    <mergeCell ref="U9:V9"/>
    <mergeCell ref="X9:Y9"/>
    <mergeCell ref="AB9:AC9"/>
    <mergeCell ref="Q10:R10"/>
    <mergeCell ref="U10:V10"/>
    <mergeCell ref="X10:Y10"/>
    <mergeCell ref="AB10:AC10"/>
    <mergeCell ref="A7:B7"/>
    <mergeCell ref="D7:Q7"/>
    <mergeCell ref="U7:Z7"/>
    <mergeCell ref="AA7:AD7"/>
    <mergeCell ref="A8:B8"/>
    <mergeCell ref="D8:Q8"/>
    <mergeCell ref="U8:Z8"/>
    <mergeCell ref="AA8:AD8"/>
    <mergeCell ref="Q13:R13"/>
    <mergeCell ref="U13:V13"/>
    <mergeCell ref="X13:Y13"/>
    <mergeCell ref="AB13:AC13"/>
  </mergeCells>
  <conditionalFormatting sqref="H83">
    <cfRule type="cellIs" dxfId="3" priority="4" stopIfTrue="1" operator="greaterThan">
      <formula>2</formula>
    </cfRule>
  </conditionalFormatting>
  <conditionalFormatting sqref="H82">
    <cfRule type="cellIs" dxfId="2" priority="3" stopIfTrue="1" operator="lessThanOrEqual">
      <formula>2</formula>
    </cfRule>
  </conditionalFormatting>
  <conditionalFormatting sqref="Z84">
    <cfRule type="containsText" dxfId="1" priority="2" stopIfTrue="1" operator="containsText" text="nicht bestanden">
      <formula>NOT(ISERROR(SEARCH("nicht bestanden",Z84)))</formula>
    </cfRule>
  </conditionalFormatting>
  <conditionalFormatting sqref="H84">
    <cfRule type="containsText" dxfId="0" priority="1" stopIfTrue="1" operator="containsText" text="nicht bestanden">
      <formula>NOT(ISERROR(SEARCH("nicht bestanden",H84)))</formula>
    </cfRule>
  </conditionalFormatting>
  <pageMargins left="0.59055118110236227" right="0.23622047244094491" top="0.27559055118110237" bottom="0.39370078740157483" header="0.23622047244094491" footer="0.31496062992125984"/>
  <pageSetup paperSize="9" orientation="portrait" r:id="rId1"/>
  <headerFooter alignWithMargins="0">
    <oddFooter>&amp;L&amp;7
Version20200210&amp;R&amp;7Seite &amp;P/&amp;N</oddFooter>
  </headerFooter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15</xdr:col>
                <xdr:colOff>76200</xdr:colOff>
                <xdr:row>0</xdr:row>
                <xdr:rowOff>66675</xdr:rowOff>
              </from>
              <to>
                <xdr:col>28</xdr:col>
                <xdr:colOff>28575</xdr:colOff>
                <xdr:row>1</xdr:row>
                <xdr:rowOff>114300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ALLT</dc:creator>
  <cp:lastModifiedBy>Allemann Thomas</cp:lastModifiedBy>
  <cp:lastPrinted>2020-02-11T09:37:57Z</cp:lastPrinted>
  <dcterms:created xsi:type="dcterms:W3CDTF">2008-06-19T13:26:03Z</dcterms:created>
  <dcterms:modified xsi:type="dcterms:W3CDTF">2020-02-11T09:52:57Z</dcterms:modified>
</cp:coreProperties>
</file>