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BZSG_3_KBS_Qualifikationsverfahren\Vorlagen Berechnungsblätter zur Kontrolle\neue Berechnungsblätter für QV 2022\"/>
    </mc:Choice>
  </mc:AlternateContent>
  <bookViews>
    <workbookView xWindow="1170" yWindow="6690" windowWidth="18780" windowHeight="6105"/>
  </bookViews>
  <sheets>
    <sheet name="Tabelle1" sheetId="2" r:id="rId1"/>
  </sheets>
  <definedNames>
    <definedName name="_xlnm.Print_Titles" localSheetId="0">Tabelle1!$1:$3</definedName>
  </definedNames>
  <calcPr calcId="162913"/>
</workbook>
</file>

<file path=xl/calcChain.xml><?xml version="1.0" encoding="utf-8"?>
<calcChain xmlns="http://schemas.openxmlformats.org/spreadsheetml/2006/main">
  <c r="Q83" i="2" l="1"/>
  <c r="U83" i="2"/>
  <c r="U88" i="2"/>
  <c r="AB88" i="2" s="1"/>
  <c r="Q78" i="2"/>
  <c r="AB78" i="2"/>
  <c r="X40" i="2"/>
  <c r="U85" i="2"/>
  <c r="Q59" i="2"/>
  <c r="U59" i="2"/>
  <c r="U64" i="2"/>
  <c r="AB64" i="2" s="1"/>
  <c r="Q47" i="2"/>
  <c r="U47" i="2"/>
  <c r="U52" i="2"/>
  <c r="AB52" i="2" s="1"/>
  <c r="Q75" i="2"/>
  <c r="AB75" i="2"/>
  <c r="Q67" i="2"/>
  <c r="U67" i="2" s="1"/>
  <c r="U72" i="2" s="1"/>
  <c r="AB72" i="2" s="1"/>
  <c r="Q36" i="2"/>
  <c r="X36" i="2" s="1"/>
  <c r="X44" i="2" s="1"/>
  <c r="AB44" i="2" s="1"/>
  <c r="X29" i="2"/>
  <c r="Q25" i="2"/>
  <c r="X25" i="2" s="1"/>
  <c r="X33" i="2" s="1"/>
  <c r="AB33" i="2" s="1"/>
  <c r="U19" i="2"/>
  <c r="X19" i="2" s="1"/>
  <c r="Q12" i="2"/>
  <c r="X12" i="2"/>
  <c r="X22" i="2" l="1"/>
  <c r="AB22" i="2" s="1"/>
  <c r="H97" i="2" l="1"/>
  <c r="H98" i="2"/>
  <c r="AB91" i="2"/>
  <c r="AB94" i="2" s="1"/>
  <c r="H99" i="2" l="1"/>
</calcChain>
</file>

<file path=xl/sharedStrings.xml><?xml version="1.0" encoding="utf-8"?>
<sst xmlns="http://schemas.openxmlformats.org/spreadsheetml/2006/main" count="151" uniqueCount="74">
  <si>
    <t>a</t>
  </si>
  <si>
    <t>Fächer</t>
  </si>
  <si>
    <t>Erfahrungsnoten</t>
  </si>
  <si>
    <t>Qualifikations-
Verfahren</t>
  </si>
  <si>
    <t>Noten-
aus-
weis</t>
  </si>
  <si>
    <t>1. Semester</t>
  </si>
  <si>
    <t>2. Semester</t>
  </si>
  <si>
    <t>3. Semester</t>
  </si>
  <si>
    <t>4. Semester</t>
  </si>
  <si>
    <t>5. Semester</t>
  </si>
  <si>
    <t>6. Semester</t>
  </si>
  <si>
    <t>Total</t>
  </si>
  <si>
    <t>Prüfungs-
noten</t>
  </si>
  <si>
    <t>Fachnoten</t>
  </si>
  <si>
    <t>1)</t>
  </si>
  <si>
    <t>:2=</t>
  </si>
  <si>
    <t>ERFA</t>
  </si>
  <si>
    <t>schriftlich</t>
  </si>
  <si>
    <t>mündlich</t>
  </si>
  <si>
    <t>Summe</t>
  </si>
  <si>
    <t>Deutsch</t>
  </si>
  <si>
    <t>2)</t>
  </si>
  <si>
    <t>FCE</t>
  </si>
  <si>
    <t>d</t>
  </si>
  <si>
    <t>e</t>
  </si>
  <si>
    <t>f</t>
  </si>
  <si>
    <t>Mathematik</t>
  </si>
  <si>
    <t>g</t>
  </si>
  <si>
    <t>Finanz- und Rechnungswesen</t>
  </si>
  <si>
    <t>h</t>
  </si>
  <si>
    <t>i</t>
  </si>
  <si>
    <t>j</t>
  </si>
  <si>
    <t>Gesamtnotenschnitt</t>
  </si>
  <si>
    <t>1)
3)</t>
  </si>
  <si>
    <t>3)</t>
  </si>
  <si>
    <t xml:space="preserve">Die schulische Prüfung gilt als bestanden, wenn </t>
  </si>
  <si>
    <t>1. der Lehrabschluss bestanden ist (EFZ) (betrieblich und schulisch)</t>
  </si>
  <si>
    <t>2. die Gesamtnote (Durchschnitt aller Fachnoten) mindestens 4,0 beträgt</t>
  </si>
  <si>
    <t>3. nicht mehr als 2 Fachnoten ungenügend sind, und</t>
  </si>
  <si>
    <t>4. die Summe der negativen Notenabweichungen zur Note 4,0 nicht mehr als 2.0 Notenpunkte beträgt</t>
  </si>
  <si>
    <t>DELF B2</t>
  </si>
  <si>
    <t>Wirtschaft und Recht</t>
  </si>
  <si>
    <t>Geschichte und Politik</t>
  </si>
  <si>
    <t>Technik und Umwelt</t>
  </si>
  <si>
    <t>k</t>
  </si>
  <si>
    <t>Interdisziplinäres Arbeiten</t>
  </si>
  <si>
    <t>Interdiziplinäres Arbeiten am Fach</t>
  </si>
  <si>
    <t>Anzahl ungenügende Fachnoten</t>
  </si>
  <si>
    <t>Franz</t>
  </si>
  <si>
    <t>Summe der negativen Notenabweichungen</t>
  </si>
  <si>
    <t>Engl</t>
  </si>
  <si>
    <t>b</t>
  </si>
  <si>
    <t xml:space="preserve">Französisch </t>
  </si>
  <si>
    <t>entweder</t>
  </si>
  <si>
    <t>oder</t>
  </si>
  <si>
    <t>Prüfungsnote</t>
  </si>
  <si>
    <t>Englisch</t>
  </si>
  <si>
    <t>c</t>
  </si>
  <si>
    <t>Mittelwert Erfa-Noten</t>
  </si>
  <si>
    <t>Total der Fachnoten: 9 =</t>
  </si>
  <si>
    <t>Interdisziplinäre Projektarbeit</t>
  </si>
  <si>
    <t>IDPA</t>
  </si>
  <si>
    <t>Maturitätsprüfung</t>
  </si>
  <si>
    <t>IDAF 3 &amp; 4</t>
  </si>
  <si>
    <t>Qualifikationsverfahren BM während der Lehre (BM1)</t>
  </si>
  <si>
    <t>Kaufmännische Berufsfachschulen</t>
  </si>
  <si>
    <t>Olten und Solothurn</t>
  </si>
  <si>
    <t>Grundbildung mit Berufsmaturität (BM1WI)</t>
  </si>
  <si>
    <t>Gerundet auf 1 Dezimalstelle</t>
  </si>
  <si>
    <t>Auf halbe respektiv ganze Noten runden</t>
  </si>
  <si>
    <t>Summe der Fachnoten</t>
  </si>
  <si>
    <t>IDAF 3. Sem.</t>
  </si>
  <si>
    <t>IDAF 1&amp;2</t>
  </si>
  <si>
    <t>IDAF 5. Sem.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</si>
</sst>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0"/>
      <name val="Arial"/>
    </font>
    <font>
      <b/>
      <sz val="9"/>
      <name val="Frutiger 55 Roman"/>
      <family val="2"/>
    </font>
    <font>
      <b/>
      <i/>
      <sz val="9"/>
      <name val="Frutiger 55 Roman"/>
      <family val="2"/>
    </font>
    <font>
      <sz val="8"/>
      <name val="Frutiger 55 Roman"/>
      <family val="2"/>
    </font>
    <font>
      <b/>
      <sz val="8"/>
      <name val="Frutiger 55 Roman"/>
      <family val="2"/>
    </font>
    <font>
      <b/>
      <sz val="14"/>
      <name val="Frutiger 55 Roman"/>
      <family val="2"/>
    </font>
    <font>
      <sz val="4"/>
      <name val="Frutiger 55 Roman"/>
      <family val="2"/>
    </font>
    <font>
      <sz val="5"/>
      <name val="Frutiger 55 Roman"/>
      <family val="2"/>
    </font>
    <font>
      <b/>
      <sz val="4"/>
      <name val="Frutiger 55 Roman"/>
      <family val="2"/>
    </font>
    <font>
      <sz val="6.5"/>
      <name val="Frutiger 55 Roman"/>
      <family val="2"/>
    </font>
    <font>
      <sz val="7.5"/>
      <name val="Frutiger 55 Roman"/>
      <family val="2"/>
    </font>
    <font>
      <sz val="7"/>
      <name val="Frutiger 55 Roman"/>
      <family val="2"/>
    </font>
    <font>
      <sz val="4.5"/>
      <name val="Frutiger 55 Roman"/>
      <family val="2"/>
    </font>
    <font>
      <sz val="6"/>
      <name val="Frutiger 55 Roman"/>
      <family val="2"/>
    </font>
    <font>
      <b/>
      <sz val="8"/>
      <color rgb="FFFF0000"/>
      <name val="Frutiger 55 Roman"/>
      <family val="2"/>
    </font>
    <font>
      <sz val="8"/>
      <color theme="0"/>
      <name val="Frutiger 55 Roman"/>
      <family val="2"/>
    </font>
    <font>
      <b/>
      <sz val="8"/>
      <color rgb="FF00B050"/>
      <name val="Frutiger 55 Roman"/>
      <family val="2"/>
    </font>
    <font>
      <b/>
      <sz val="4.5"/>
      <name val="Frutiger 55 Roman"/>
    </font>
    <font>
      <sz val="4.5"/>
      <name val="Frutiger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1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/>
    </xf>
    <xf numFmtId="164" fontId="3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 vertical="top"/>
    </xf>
    <xf numFmtId="0" fontId="3" fillId="0" borderId="3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164" fontId="3" fillId="3" borderId="4" xfId="0" applyNumberFormat="1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right" vertical="top"/>
    </xf>
    <xf numFmtId="164" fontId="3" fillId="0" borderId="0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6" fillId="2" borderId="7" xfId="0" applyFont="1" applyFill="1" applyBorder="1" applyAlignment="1" applyProtection="1">
      <alignment horizontal="right" vertical="top"/>
    </xf>
    <xf numFmtId="164" fontId="3" fillId="4" borderId="4" xfId="0" applyNumberFormat="1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right" vertical="top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vertical="top"/>
    </xf>
    <xf numFmtId="0" fontId="7" fillId="0" borderId="9" xfId="0" applyFont="1" applyBorder="1" applyAlignment="1" applyProtection="1">
      <alignment vertical="top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164" fontId="3" fillId="0" borderId="0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8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3" fillId="0" borderId="1" xfId="0" applyFont="1" applyBorder="1" applyAlignment="1" applyProtection="1">
      <alignment horizontal="center" textRotation="90"/>
    </xf>
    <xf numFmtId="0" fontId="3" fillId="0" borderId="0" xfId="0" applyFont="1" applyBorder="1" applyAlignment="1" applyProtection="1">
      <alignment horizontal="center" textRotation="90"/>
    </xf>
    <xf numFmtId="0" fontId="3" fillId="0" borderId="3" xfId="0" applyFont="1" applyBorder="1" applyAlignment="1" applyProtection="1">
      <alignment horizontal="center" textRotation="90"/>
    </xf>
    <xf numFmtId="0" fontId="3" fillId="0" borderId="0" xfId="0" applyFont="1" applyAlignment="1" applyProtection="1">
      <alignment horizontal="center" textRotation="90"/>
    </xf>
    <xf numFmtId="0" fontId="3" fillId="0" borderId="8" xfId="0" applyFont="1" applyBorder="1" applyAlignment="1" applyProtection="1">
      <alignment horizontal="center" textRotation="90"/>
    </xf>
    <xf numFmtId="0" fontId="3" fillId="0" borderId="9" xfId="0" applyFont="1" applyBorder="1" applyAlignment="1" applyProtection="1">
      <alignment horizontal="center" textRotation="90"/>
    </xf>
    <xf numFmtId="0" fontId="3" fillId="0" borderId="10" xfId="0" applyFont="1" applyBorder="1" applyAlignment="1" applyProtection="1">
      <alignment horizontal="center" textRotation="90"/>
    </xf>
    <xf numFmtId="0" fontId="3" fillId="0" borderId="11" xfId="0" applyFont="1" applyBorder="1" applyAlignment="1" applyProtection="1">
      <alignment vertical="top"/>
    </xf>
    <xf numFmtId="0" fontId="0" fillId="0" borderId="0" xfId="0" applyAlignment="1" applyProtection="1">
      <alignment horizontal="left" vertical="top" wrapText="1"/>
    </xf>
    <xf numFmtId="22" fontId="3" fillId="0" borderId="0" xfId="0" applyNumberFormat="1" applyFont="1" applyAlignment="1" applyProtection="1">
      <alignment vertical="top"/>
    </xf>
    <xf numFmtId="0" fontId="9" fillId="0" borderId="8" xfId="0" applyFont="1" applyFill="1" applyBorder="1" applyAlignment="1" applyProtection="1">
      <alignment vertical="center" wrapText="1"/>
    </xf>
    <xf numFmtId="0" fontId="9" fillId="0" borderId="9" xfId="0" applyFont="1" applyFill="1" applyBorder="1" applyAlignment="1" applyProtection="1">
      <alignment vertical="center" wrapText="1"/>
    </xf>
    <xf numFmtId="0" fontId="9" fillId="0" borderId="10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center" textRotation="90"/>
    </xf>
    <xf numFmtId="0" fontId="3" fillId="0" borderId="9" xfId="0" applyFont="1" applyFill="1" applyBorder="1" applyAlignment="1" applyProtection="1">
      <alignment horizontal="center" textRotation="90"/>
    </xf>
    <xf numFmtId="0" fontId="3" fillId="0" borderId="2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7" fillId="0" borderId="9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top"/>
    </xf>
    <xf numFmtId="0" fontId="9" fillId="0" borderId="1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9" fillId="0" borderId="12" xfId="0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" fontId="14" fillId="0" borderId="0" xfId="0" applyNumberFormat="1" applyFont="1" applyAlignment="1" applyProtection="1">
      <alignment horizontal="left" vertical="top"/>
    </xf>
    <xf numFmtId="1" fontId="14" fillId="0" borderId="0" xfId="0" applyNumberFormat="1" applyFont="1" applyAlignment="1" applyProtection="1">
      <alignment vertical="top"/>
    </xf>
    <xf numFmtId="1" fontId="3" fillId="0" borderId="0" xfId="0" applyNumberFormat="1" applyFont="1" applyAlignment="1" applyProtection="1">
      <alignment vertical="top"/>
    </xf>
    <xf numFmtId="1" fontId="15" fillId="0" borderId="0" xfId="0" applyNumberFormat="1" applyFont="1" applyAlignment="1" applyProtection="1">
      <alignment vertical="top"/>
    </xf>
    <xf numFmtId="164" fontId="3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vertical="top"/>
    </xf>
    <xf numFmtId="0" fontId="14" fillId="0" borderId="3" xfId="0" applyFont="1" applyFill="1" applyBorder="1" applyAlignment="1" applyProtection="1">
      <alignment horizontal="right" vertical="top"/>
    </xf>
    <xf numFmtId="0" fontId="12" fillId="0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7" fillId="0" borderId="12" xfId="0" applyFont="1" applyBorder="1" applyAlignment="1" applyProtection="1">
      <alignment vertical="top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left" vertical="top"/>
    </xf>
    <xf numFmtId="0" fontId="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3" fillId="0" borderId="6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textRotation="90" wrapText="1"/>
    </xf>
    <xf numFmtId="0" fontId="3" fillId="0" borderId="0" xfId="0" applyFont="1" applyBorder="1" applyAlignment="1" applyProtection="1">
      <alignment horizontal="left" vertical="top"/>
    </xf>
    <xf numFmtId="0" fontId="7" fillId="0" borderId="9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textRotation="90" wrapText="1"/>
    </xf>
    <xf numFmtId="0" fontId="7" fillId="0" borderId="2" xfId="0" applyFont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top"/>
    </xf>
    <xf numFmtId="0" fontId="3" fillId="0" borderId="12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textRotation="90"/>
    </xf>
    <xf numFmtId="0" fontId="3" fillId="0" borderId="0" xfId="0" applyFont="1" applyBorder="1" applyAlignment="1" applyProtection="1">
      <alignment horizontal="center" textRotation="90"/>
    </xf>
    <xf numFmtId="0" fontId="7" fillId="0" borderId="0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horizontal="center" vertical="top"/>
    </xf>
  </cellXfs>
  <cellStyles count="1">
    <cellStyle name="Standard" xfId="0" builtinId="0"/>
  </cellStyles>
  <dxfs count="4"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11</xdr:row>
      <xdr:rowOff>85725</xdr:rowOff>
    </xdr:from>
    <xdr:to>
      <xdr:col>22</xdr:col>
      <xdr:colOff>142875</xdr:colOff>
      <xdr:row>11</xdr:row>
      <xdr:rowOff>85725</xdr:rowOff>
    </xdr:to>
    <xdr:sp macro="" textlink="">
      <xdr:nvSpPr>
        <xdr:cNvPr id="3802" name="Line 3"/>
        <xdr:cNvSpPr>
          <a:spLocks noChangeShapeType="1"/>
        </xdr:cNvSpPr>
      </xdr:nvSpPr>
      <xdr:spPr bwMode="auto">
        <a:xfrm>
          <a:off x="4505325" y="23050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24</xdr:row>
      <xdr:rowOff>85725</xdr:rowOff>
    </xdr:from>
    <xdr:to>
      <xdr:col>22</xdr:col>
      <xdr:colOff>142875</xdr:colOff>
      <xdr:row>24</xdr:row>
      <xdr:rowOff>85725</xdr:rowOff>
    </xdr:to>
    <xdr:sp macro="" textlink="">
      <xdr:nvSpPr>
        <xdr:cNvPr id="3803" name="Line 5"/>
        <xdr:cNvSpPr>
          <a:spLocks noChangeShapeType="1"/>
        </xdr:cNvSpPr>
      </xdr:nvSpPr>
      <xdr:spPr bwMode="auto">
        <a:xfrm>
          <a:off x="4505325" y="418147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35</xdr:row>
      <xdr:rowOff>85725</xdr:rowOff>
    </xdr:from>
    <xdr:to>
      <xdr:col>22</xdr:col>
      <xdr:colOff>142875</xdr:colOff>
      <xdr:row>35</xdr:row>
      <xdr:rowOff>85725</xdr:rowOff>
    </xdr:to>
    <xdr:sp macro="" textlink="">
      <xdr:nvSpPr>
        <xdr:cNvPr id="3804" name="Line 6"/>
        <xdr:cNvSpPr>
          <a:spLocks noChangeShapeType="1"/>
        </xdr:cNvSpPr>
      </xdr:nvSpPr>
      <xdr:spPr bwMode="auto">
        <a:xfrm>
          <a:off x="4505325" y="60388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35</xdr:row>
      <xdr:rowOff>85725</xdr:rowOff>
    </xdr:from>
    <xdr:to>
      <xdr:col>22</xdr:col>
      <xdr:colOff>142875</xdr:colOff>
      <xdr:row>35</xdr:row>
      <xdr:rowOff>85725</xdr:rowOff>
    </xdr:to>
    <xdr:sp macro="" textlink="">
      <xdr:nvSpPr>
        <xdr:cNvPr id="3805" name="Line 10"/>
        <xdr:cNvSpPr>
          <a:spLocks noChangeShapeType="1"/>
        </xdr:cNvSpPr>
      </xdr:nvSpPr>
      <xdr:spPr bwMode="auto">
        <a:xfrm>
          <a:off x="4505325" y="60388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71</xdr:row>
      <xdr:rowOff>123825</xdr:rowOff>
    </xdr:from>
    <xdr:to>
      <xdr:col>25</xdr:col>
      <xdr:colOff>152400</xdr:colOff>
      <xdr:row>71</xdr:row>
      <xdr:rowOff>123825</xdr:rowOff>
    </xdr:to>
    <xdr:sp macro="" textlink="">
      <xdr:nvSpPr>
        <xdr:cNvPr id="3806" name="Line 15"/>
        <xdr:cNvSpPr>
          <a:spLocks noChangeShapeType="1"/>
        </xdr:cNvSpPr>
      </xdr:nvSpPr>
      <xdr:spPr bwMode="auto">
        <a:xfrm>
          <a:off x="5248275" y="121920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51</xdr:row>
      <xdr:rowOff>85725</xdr:rowOff>
    </xdr:from>
    <xdr:to>
      <xdr:col>25</xdr:col>
      <xdr:colOff>152400</xdr:colOff>
      <xdr:row>51</xdr:row>
      <xdr:rowOff>85725</xdr:rowOff>
    </xdr:to>
    <xdr:sp macro="" textlink="">
      <xdr:nvSpPr>
        <xdr:cNvPr id="3807" name="Line 19"/>
        <xdr:cNvSpPr>
          <a:spLocks noChangeShapeType="1"/>
        </xdr:cNvSpPr>
      </xdr:nvSpPr>
      <xdr:spPr bwMode="auto">
        <a:xfrm>
          <a:off x="5248275" y="86582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63</xdr:row>
      <xdr:rowOff>114300</xdr:rowOff>
    </xdr:from>
    <xdr:to>
      <xdr:col>25</xdr:col>
      <xdr:colOff>152400</xdr:colOff>
      <xdr:row>63</xdr:row>
      <xdr:rowOff>114300</xdr:rowOff>
    </xdr:to>
    <xdr:sp macro="" textlink="">
      <xdr:nvSpPr>
        <xdr:cNvPr id="3808" name="Line 21"/>
        <xdr:cNvSpPr>
          <a:spLocks noChangeShapeType="1"/>
        </xdr:cNvSpPr>
      </xdr:nvSpPr>
      <xdr:spPr bwMode="auto">
        <a:xfrm>
          <a:off x="5248275" y="11010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77</xdr:row>
      <xdr:rowOff>95250</xdr:rowOff>
    </xdr:from>
    <xdr:to>
      <xdr:col>25</xdr:col>
      <xdr:colOff>161925</xdr:colOff>
      <xdr:row>77</xdr:row>
      <xdr:rowOff>95250</xdr:rowOff>
    </xdr:to>
    <xdr:sp macro="" textlink="">
      <xdr:nvSpPr>
        <xdr:cNvPr id="3809" name="Line 22"/>
        <xdr:cNvSpPr>
          <a:spLocks noChangeShapeType="1"/>
        </xdr:cNvSpPr>
      </xdr:nvSpPr>
      <xdr:spPr bwMode="auto">
        <a:xfrm>
          <a:off x="4752975" y="12982575"/>
          <a:ext cx="971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84</xdr:row>
      <xdr:rowOff>95250</xdr:rowOff>
    </xdr:from>
    <xdr:to>
      <xdr:col>17</xdr:col>
      <xdr:colOff>57150</xdr:colOff>
      <xdr:row>84</xdr:row>
      <xdr:rowOff>95250</xdr:rowOff>
    </xdr:to>
    <xdr:sp macro="" textlink="">
      <xdr:nvSpPr>
        <xdr:cNvPr id="3810" name="Line 18"/>
        <xdr:cNvSpPr>
          <a:spLocks noChangeShapeType="1"/>
        </xdr:cNvSpPr>
      </xdr:nvSpPr>
      <xdr:spPr bwMode="auto">
        <a:xfrm flipV="1">
          <a:off x="4162425" y="1407795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87</xdr:row>
      <xdr:rowOff>85725</xdr:rowOff>
    </xdr:from>
    <xdr:to>
      <xdr:col>25</xdr:col>
      <xdr:colOff>152400</xdr:colOff>
      <xdr:row>87</xdr:row>
      <xdr:rowOff>85725</xdr:rowOff>
    </xdr:to>
    <xdr:sp macro="" textlink="">
      <xdr:nvSpPr>
        <xdr:cNvPr id="3811" name="Line 21"/>
        <xdr:cNvSpPr>
          <a:spLocks noChangeShapeType="1"/>
        </xdr:cNvSpPr>
      </xdr:nvSpPr>
      <xdr:spPr bwMode="auto">
        <a:xfrm>
          <a:off x="5248275" y="144780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74</xdr:row>
      <xdr:rowOff>123825</xdr:rowOff>
    </xdr:from>
    <xdr:to>
      <xdr:col>25</xdr:col>
      <xdr:colOff>180975</xdr:colOff>
      <xdr:row>74</xdr:row>
      <xdr:rowOff>123825</xdr:rowOff>
    </xdr:to>
    <xdr:sp macro="" textlink="">
      <xdr:nvSpPr>
        <xdr:cNvPr id="3812" name="Line 22"/>
        <xdr:cNvSpPr>
          <a:spLocks noChangeShapeType="1"/>
        </xdr:cNvSpPr>
      </xdr:nvSpPr>
      <xdr:spPr bwMode="auto">
        <a:xfrm>
          <a:off x="4733925" y="126015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0</xdr:row>
          <xdr:rowOff>0</xdr:rowOff>
        </xdr:from>
        <xdr:to>
          <xdr:col>30</xdr:col>
          <xdr:colOff>9525</xdr:colOff>
          <xdr:row>1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19050</xdr:colOff>
      <xdr:row>26</xdr:row>
      <xdr:rowOff>200025</xdr:rowOff>
    </xdr:from>
    <xdr:to>
      <xdr:col>23</xdr:col>
      <xdr:colOff>9525</xdr:colOff>
      <xdr:row>30</xdr:row>
      <xdr:rowOff>200025</xdr:rowOff>
    </xdr:to>
    <xdr:grpSp>
      <xdr:nvGrpSpPr>
        <xdr:cNvPr id="3813" name="Gruppieren 13"/>
        <xdr:cNvGrpSpPr>
          <a:grpSpLocks/>
        </xdr:cNvGrpSpPr>
      </xdr:nvGrpSpPr>
      <xdr:grpSpPr bwMode="auto">
        <a:xfrm>
          <a:off x="4678973" y="4662121"/>
          <a:ext cx="847725" cy="747346"/>
          <a:chOff x="5172806" y="4652595"/>
          <a:chExt cx="644106" cy="753495"/>
        </a:xfrm>
      </xdr:grpSpPr>
      <xdr:sp macro="" textlink="">
        <xdr:nvSpPr>
          <xdr:cNvPr id="3824" name="Line 31"/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25" name="Line 31"/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Textfeld 16"/>
          <xdr:cNvSpPr txBox="1"/>
        </xdr:nvSpPr>
        <xdr:spPr>
          <a:xfrm rot="1790979">
            <a:off x="5263739" y="4652595"/>
            <a:ext cx="553173" cy="1255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8" name="Textfeld 17"/>
          <xdr:cNvSpPr txBox="1"/>
        </xdr:nvSpPr>
        <xdr:spPr>
          <a:xfrm>
            <a:off x="5180384" y="4855459"/>
            <a:ext cx="553173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9" name="Textfeld 18"/>
          <xdr:cNvSpPr txBox="1"/>
        </xdr:nvSpPr>
        <xdr:spPr>
          <a:xfrm rot="20235881" flipH="1">
            <a:off x="5172806" y="5174245"/>
            <a:ext cx="613795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3829" name="Line 31"/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26</xdr:row>
      <xdr:rowOff>47625</xdr:rowOff>
    </xdr:from>
    <xdr:to>
      <xdr:col>14</xdr:col>
      <xdr:colOff>66675</xdr:colOff>
      <xdr:row>29</xdr:row>
      <xdr:rowOff>19050</xdr:rowOff>
    </xdr:to>
    <xdr:sp macro="" textlink="">
      <xdr:nvSpPr>
        <xdr:cNvPr id="3814" name="Geschweifte Klammer links 44"/>
        <xdr:cNvSpPr>
          <a:spLocks/>
        </xdr:cNvSpPr>
      </xdr:nvSpPr>
      <xdr:spPr bwMode="auto">
        <a:xfrm>
          <a:off x="3810000" y="4495800"/>
          <a:ext cx="190500" cy="609600"/>
        </a:xfrm>
        <a:prstGeom prst="leftBrace">
          <a:avLst>
            <a:gd name="adj1" fmla="val 828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</xdr:colOff>
      <xdr:row>37</xdr:row>
      <xdr:rowOff>200025</xdr:rowOff>
    </xdr:from>
    <xdr:to>
      <xdr:col>23</xdr:col>
      <xdr:colOff>9525</xdr:colOff>
      <xdr:row>42</xdr:row>
      <xdr:rowOff>0</xdr:rowOff>
    </xdr:to>
    <xdr:grpSp>
      <xdr:nvGrpSpPr>
        <xdr:cNvPr id="3815" name="Gruppieren 21"/>
        <xdr:cNvGrpSpPr>
          <a:grpSpLocks/>
        </xdr:cNvGrpSpPr>
      </xdr:nvGrpSpPr>
      <xdr:grpSpPr bwMode="auto">
        <a:xfrm>
          <a:off x="4678973" y="6523160"/>
          <a:ext cx="847725" cy="796436"/>
          <a:chOff x="5172806" y="4652595"/>
          <a:chExt cx="644106" cy="753495"/>
        </a:xfrm>
      </xdr:grpSpPr>
      <xdr:sp macro="" textlink="">
        <xdr:nvSpPr>
          <xdr:cNvPr id="3818" name="Line 31"/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19" name="Line 31"/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Textfeld 24"/>
          <xdr:cNvSpPr txBox="1"/>
        </xdr:nvSpPr>
        <xdr:spPr>
          <a:xfrm rot="1790979">
            <a:off x="5263739" y="4652595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6" name="Textfeld 25"/>
          <xdr:cNvSpPr txBox="1"/>
        </xdr:nvSpPr>
        <xdr:spPr>
          <a:xfrm>
            <a:off x="5180384" y="4852317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7" name="Textfeld 26"/>
          <xdr:cNvSpPr txBox="1"/>
        </xdr:nvSpPr>
        <xdr:spPr>
          <a:xfrm rot="20189196" flipH="1">
            <a:off x="5172806" y="5179134"/>
            <a:ext cx="613795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3823" name="Line 31"/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37</xdr:row>
      <xdr:rowOff>47625</xdr:rowOff>
    </xdr:from>
    <xdr:to>
      <xdr:col>14</xdr:col>
      <xdr:colOff>66675</xdr:colOff>
      <xdr:row>40</xdr:row>
      <xdr:rowOff>19050</xdr:rowOff>
    </xdr:to>
    <xdr:sp macro="" textlink="">
      <xdr:nvSpPr>
        <xdr:cNvPr id="3816" name="Geschweifte Klammer links 44"/>
        <xdr:cNvSpPr>
          <a:spLocks/>
        </xdr:cNvSpPr>
      </xdr:nvSpPr>
      <xdr:spPr bwMode="auto">
        <a:xfrm>
          <a:off x="3810000" y="6353175"/>
          <a:ext cx="190500" cy="609600"/>
        </a:xfrm>
        <a:prstGeom prst="leftBrace">
          <a:avLst>
            <a:gd name="adj1" fmla="val 828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133350</xdr:colOff>
      <xdr:row>37</xdr:row>
      <xdr:rowOff>47625</xdr:rowOff>
    </xdr:from>
    <xdr:to>
      <xdr:col>14</xdr:col>
      <xdr:colOff>0</xdr:colOff>
      <xdr:row>40</xdr:row>
      <xdr:rowOff>19050</xdr:rowOff>
    </xdr:to>
    <xdr:sp macro="" textlink="">
      <xdr:nvSpPr>
        <xdr:cNvPr id="3817" name="Geschweifte Klammer links 44"/>
        <xdr:cNvSpPr>
          <a:spLocks/>
        </xdr:cNvSpPr>
      </xdr:nvSpPr>
      <xdr:spPr bwMode="auto">
        <a:xfrm>
          <a:off x="3743325" y="6353175"/>
          <a:ext cx="190500" cy="609600"/>
        </a:xfrm>
        <a:prstGeom prst="leftBrace">
          <a:avLst>
            <a:gd name="adj1" fmla="val 843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0"/>
  <sheetViews>
    <sheetView showGridLines="0" tabSelected="1" view="pageLayout" topLeftCell="A79" zoomScale="130" zoomScaleNormal="130" zoomScalePageLayoutView="130" workbookViewId="0">
      <selection activeCell="X100" sqref="X100"/>
    </sheetView>
  </sheetViews>
  <sheetFormatPr baseColWidth="10" defaultRowHeight="11.25"/>
  <cols>
    <col min="1" max="1" width="3.28515625" style="9" customWidth="1"/>
    <col min="2" max="2" width="22" style="34" customWidth="1"/>
    <col min="3" max="3" width="1.7109375" style="9" customWidth="1"/>
    <col min="4" max="4" width="4.85546875" style="9" customWidth="1"/>
    <col min="5" max="5" width="0.5703125" style="9" customWidth="1"/>
    <col min="6" max="6" width="4.85546875" style="9" customWidth="1"/>
    <col min="7" max="7" width="0.5703125" style="9" customWidth="1"/>
    <col min="8" max="8" width="4.85546875" style="9" customWidth="1"/>
    <col min="9" max="9" width="0.5703125" style="9" customWidth="1"/>
    <col min="10" max="10" width="4.85546875" style="9" customWidth="1"/>
    <col min="11" max="11" width="0.5703125" style="9" customWidth="1"/>
    <col min="12" max="12" width="4.85546875" style="9" customWidth="1"/>
    <col min="13" max="13" width="0.5703125" style="9" customWidth="1"/>
    <col min="14" max="14" width="4.85546875" style="9" customWidth="1"/>
    <col min="15" max="16" width="1.7109375" style="9" customWidth="1"/>
    <col min="17" max="17" width="3.85546875" style="9" customWidth="1"/>
    <col min="18" max="18" width="1" style="38" customWidth="1"/>
    <col min="19" max="20" width="1.7109375" style="9" customWidth="1"/>
    <col min="21" max="21" width="3.85546875" style="9" customWidth="1"/>
    <col min="22" max="22" width="1" style="38" customWidth="1"/>
    <col min="23" max="23" width="3" style="9" customWidth="1"/>
    <col min="24" max="24" width="3.85546875" style="9" customWidth="1"/>
    <col min="25" max="25" width="1" style="38" customWidth="1"/>
    <col min="26" max="26" width="3" style="9" customWidth="1"/>
    <col min="27" max="27" width="1.7109375" style="9" customWidth="1"/>
    <col min="28" max="28" width="3.85546875" style="9" customWidth="1"/>
    <col min="29" max="29" width="1.28515625" style="38" customWidth="1"/>
    <col min="30" max="30" width="1.140625" style="9" customWidth="1"/>
    <col min="31" max="31" width="0.5703125" style="9" customWidth="1"/>
    <col min="32" max="16384" width="11.42578125" style="9"/>
  </cols>
  <sheetData>
    <row r="1" spans="1:30" ht="12">
      <c r="A1" s="37" t="s">
        <v>65</v>
      </c>
      <c r="B1" s="9"/>
    </row>
    <row r="2" spans="1:30" ht="12">
      <c r="A2" s="37" t="s">
        <v>66</v>
      </c>
      <c r="B2" s="9"/>
    </row>
    <row r="3" spans="1:30" ht="13.5" customHeight="1"/>
    <row r="4" spans="1:30" ht="18">
      <c r="A4" s="39" t="s">
        <v>64</v>
      </c>
    </row>
    <row r="5" spans="1:30" ht="12">
      <c r="A5" s="40" t="s">
        <v>67</v>
      </c>
      <c r="AD5" s="4"/>
    </row>
    <row r="6" spans="1:30" ht="12" customHeight="1">
      <c r="B6" s="58"/>
    </row>
    <row r="7" spans="1:30" s="4" customFormat="1" ht="2.25" customHeight="1">
      <c r="A7" s="97"/>
      <c r="B7" s="98"/>
      <c r="C7" s="12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6"/>
      <c r="S7" s="13"/>
      <c r="T7" s="12"/>
      <c r="U7" s="99"/>
      <c r="V7" s="99"/>
      <c r="W7" s="99"/>
      <c r="X7" s="99"/>
      <c r="Y7" s="99"/>
      <c r="Z7" s="99"/>
      <c r="AA7" s="100"/>
      <c r="AB7" s="99"/>
      <c r="AC7" s="99"/>
      <c r="AD7" s="101"/>
    </row>
    <row r="8" spans="1:30" s="44" customFormat="1" ht="34.5" customHeight="1">
      <c r="A8" s="102" t="s">
        <v>1</v>
      </c>
      <c r="B8" s="103"/>
      <c r="C8" s="41"/>
      <c r="D8" s="103" t="s">
        <v>2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42"/>
      <c r="S8" s="43"/>
      <c r="T8" s="41"/>
      <c r="U8" s="105" t="s">
        <v>3</v>
      </c>
      <c r="V8" s="105"/>
      <c r="W8" s="105"/>
      <c r="X8" s="105"/>
      <c r="Y8" s="105"/>
      <c r="Z8" s="105"/>
      <c r="AA8" s="104" t="s">
        <v>4</v>
      </c>
      <c r="AB8" s="105"/>
      <c r="AC8" s="105"/>
      <c r="AD8" s="106"/>
    </row>
    <row r="9" spans="1:30" s="48" customFormat="1" ht="51.75" customHeight="1">
      <c r="A9" s="45"/>
      <c r="B9" s="59"/>
      <c r="C9" s="45"/>
      <c r="D9" s="46" t="s">
        <v>5</v>
      </c>
      <c r="E9" s="46"/>
      <c r="F9" s="46" t="s">
        <v>6</v>
      </c>
      <c r="G9" s="46"/>
      <c r="H9" s="46" t="s">
        <v>7</v>
      </c>
      <c r="I9" s="46"/>
      <c r="J9" s="46" t="s">
        <v>8</v>
      </c>
      <c r="K9" s="46"/>
      <c r="L9" s="46" t="s">
        <v>9</v>
      </c>
      <c r="M9" s="46"/>
      <c r="N9" s="46" t="s">
        <v>10</v>
      </c>
      <c r="O9" s="46"/>
      <c r="P9" s="45"/>
      <c r="Q9" s="107" t="s">
        <v>58</v>
      </c>
      <c r="R9" s="107"/>
      <c r="S9" s="46"/>
      <c r="T9" s="45"/>
      <c r="U9" s="107" t="s">
        <v>12</v>
      </c>
      <c r="V9" s="107"/>
      <c r="W9" s="46"/>
      <c r="X9" s="120" t="s">
        <v>11</v>
      </c>
      <c r="Y9" s="120"/>
      <c r="Z9" s="46"/>
      <c r="AA9" s="45"/>
      <c r="AB9" s="120" t="s">
        <v>13</v>
      </c>
      <c r="AC9" s="120"/>
      <c r="AD9" s="47"/>
    </row>
    <row r="10" spans="1:30" s="48" customFormat="1" ht="2.25" customHeight="1">
      <c r="A10" s="49"/>
      <c r="B10" s="60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9"/>
      <c r="Q10" s="119"/>
      <c r="R10" s="119"/>
      <c r="S10" s="50"/>
      <c r="T10" s="49"/>
      <c r="U10" s="111"/>
      <c r="V10" s="111"/>
      <c r="W10" s="50"/>
      <c r="X10" s="119"/>
      <c r="Y10" s="119"/>
      <c r="Z10" s="50"/>
      <c r="AA10" s="49"/>
      <c r="AB10" s="119"/>
      <c r="AC10" s="119"/>
      <c r="AD10" s="51"/>
    </row>
    <row r="11" spans="1:30" s="4" customFormat="1" ht="4.5" customHeight="1">
      <c r="A11" s="12"/>
      <c r="B11" s="61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2"/>
      <c r="Q11" s="13"/>
      <c r="R11" s="6"/>
      <c r="S11" s="13"/>
      <c r="T11" s="12"/>
      <c r="U11" s="13"/>
      <c r="V11" s="6"/>
      <c r="W11" s="13"/>
      <c r="X11" s="13"/>
      <c r="Y11" s="6"/>
      <c r="Z11" s="13"/>
      <c r="AA11" s="12"/>
      <c r="AB11" s="13"/>
      <c r="AC11" s="6"/>
      <c r="AD11" s="52"/>
    </row>
    <row r="12" spans="1:30" ht="20.100000000000001" customHeight="1">
      <c r="A12" s="1" t="s">
        <v>0</v>
      </c>
      <c r="B12" s="33" t="s">
        <v>20</v>
      </c>
      <c r="C12" s="1"/>
      <c r="D12" s="11"/>
      <c r="E12" s="3"/>
      <c r="F12" s="11"/>
      <c r="G12" s="3"/>
      <c r="H12" s="11"/>
      <c r="I12" s="3"/>
      <c r="J12" s="11"/>
      <c r="K12" s="3"/>
      <c r="L12" s="11"/>
      <c r="M12" s="3"/>
      <c r="N12" s="11"/>
      <c r="O12" s="4"/>
      <c r="P12" s="1"/>
      <c r="Q12" s="14" t="str">
        <f>IF(SUM(D12:N12)&gt;0,ROUND((AVERAGE(D12,F12,H12,J12,L12,N12))/0.5,0)*0.5,"0")</f>
        <v>0</v>
      </c>
      <c r="R12" s="15" t="s">
        <v>21</v>
      </c>
      <c r="S12" s="4"/>
      <c r="T12" s="1"/>
      <c r="U12" s="2"/>
      <c r="V12" s="7"/>
      <c r="W12" s="2"/>
      <c r="X12" s="14" t="str">
        <f>Q12</f>
        <v>0</v>
      </c>
      <c r="Y12" s="15"/>
      <c r="Z12" s="2"/>
      <c r="AA12" s="1"/>
      <c r="AB12" s="2"/>
      <c r="AC12" s="7"/>
      <c r="AD12" s="8"/>
    </row>
    <row r="13" spans="1:30" s="20" customFormat="1" ht="7.5" customHeight="1">
      <c r="A13" s="17"/>
      <c r="B13" s="62"/>
      <c r="C13" s="1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8"/>
      <c r="P13" s="17"/>
      <c r="Q13" s="112"/>
      <c r="R13" s="112"/>
      <c r="S13" s="18"/>
      <c r="T13" s="17"/>
      <c r="U13" s="93"/>
      <c r="V13" s="93"/>
      <c r="W13" s="18"/>
      <c r="X13" s="112" t="s">
        <v>16</v>
      </c>
      <c r="Y13" s="112"/>
      <c r="Z13" s="18"/>
      <c r="AA13" s="17"/>
      <c r="AB13" s="93"/>
      <c r="AC13" s="93"/>
      <c r="AD13" s="21"/>
    </row>
    <row r="14" spans="1:30" ht="20.100000000000001" customHeight="1">
      <c r="A14" s="1"/>
      <c r="B14" s="33"/>
      <c r="C14" s="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  <c r="P14" s="1"/>
      <c r="Q14" s="2"/>
      <c r="R14" s="7"/>
      <c r="S14" s="4"/>
      <c r="T14" s="1"/>
      <c r="U14" s="10"/>
      <c r="V14" s="22" t="s">
        <v>21</v>
      </c>
      <c r="W14" s="2"/>
      <c r="X14" s="2"/>
      <c r="Y14" s="7"/>
      <c r="Z14" s="2"/>
      <c r="AA14" s="1"/>
      <c r="AB14" s="2"/>
      <c r="AC14" s="7"/>
      <c r="AD14" s="8"/>
    </row>
    <row r="15" spans="1:30" s="20" customFormat="1" ht="8.25">
      <c r="A15" s="17"/>
      <c r="B15" s="62"/>
      <c r="C15" s="1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/>
      <c r="P15" s="17"/>
      <c r="Q15" s="93"/>
      <c r="R15" s="93"/>
      <c r="S15" s="18"/>
      <c r="T15" s="17"/>
      <c r="U15" s="110" t="s">
        <v>17</v>
      </c>
      <c r="V15" s="110"/>
      <c r="W15" s="18"/>
      <c r="X15" s="93"/>
      <c r="Y15" s="93"/>
      <c r="Z15" s="18"/>
      <c r="AA15" s="17"/>
      <c r="AB15" s="93"/>
      <c r="AC15" s="93"/>
      <c r="AD15" s="21"/>
    </row>
    <row r="16" spans="1:30" ht="20.100000000000001" customHeight="1">
      <c r="A16" s="1"/>
      <c r="B16" s="33"/>
      <c r="C16" s="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  <c r="P16" s="1"/>
      <c r="Q16" s="2"/>
      <c r="R16" s="7"/>
      <c r="S16" s="4"/>
      <c r="T16" s="1"/>
      <c r="U16" s="10"/>
      <c r="V16" s="22" t="s">
        <v>21</v>
      </c>
      <c r="W16" s="2"/>
      <c r="X16" s="2"/>
      <c r="Y16" s="7"/>
      <c r="Z16" s="2"/>
      <c r="AA16" s="1"/>
      <c r="AB16" s="2"/>
      <c r="AC16" s="7"/>
      <c r="AD16" s="8"/>
    </row>
    <row r="17" spans="1:30" s="20" customFormat="1" ht="8.25">
      <c r="A17" s="17"/>
      <c r="B17" s="62"/>
      <c r="C17" s="17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8"/>
      <c r="P17" s="17"/>
      <c r="Q17" s="93"/>
      <c r="R17" s="93"/>
      <c r="S17" s="18"/>
      <c r="T17" s="17"/>
      <c r="U17" s="110" t="s">
        <v>18</v>
      </c>
      <c r="V17" s="110"/>
      <c r="W17" s="18"/>
      <c r="X17" s="93"/>
      <c r="Y17" s="93"/>
      <c r="Z17" s="18"/>
      <c r="AA17" s="17"/>
      <c r="AB17" s="93"/>
      <c r="AC17" s="93"/>
      <c r="AD17" s="21"/>
    </row>
    <row r="18" spans="1:30" ht="4.5" customHeight="1">
      <c r="A18" s="1"/>
      <c r="B18" s="31"/>
      <c r="C18" s="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  <c r="P18" s="1"/>
      <c r="Q18" s="94"/>
      <c r="R18" s="94"/>
      <c r="S18" s="4"/>
      <c r="T18" s="1"/>
      <c r="U18" s="118"/>
      <c r="V18" s="118"/>
      <c r="W18" s="4"/>
      <c r="X18" s="123"/>
      <c r="Y18" s="123"/>
      <c r="Z18" s="4"/>
      <c r="AA18" s="1"/>
      <c r="AB18" s="94"/>
      <c r="AC18" s="94"/>
      <c r="AD18" s="8"/>
    </row>
    <row r="19" spans="1:30" ht="20.100000000000001" customHeight="1">
      <c r="A19" s="1"/>
      <c r="B19" s="33"/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1"/>
      <c r="Q19" s="2"/>
      <c r="R19" s="7"/>
      <c r="S19" s="4"/>
      <c r="T19" s="1"/>
      <c r="U19" s="23">
        <f>U14+U16</f>
        <v>0</v>
      </c>
      <c r="V19" s="24"/>
      <c r="W19" s="2" t="s">
        <v>15</v>
      </c>
      <c r="X19" s="23">
        <f>ROUND((U19/2)/0.5,0)*0.5</f>
        <v>0</v>
      </c>
      <c r="Y19" s="24" t="s">
        <v>21</v>
      </c>
      <c r="Z19" s="2"/>
      <c r="AA19" s="1"/>
      <c r="AB19" s="2"/>
      <c r="AC19" s="7"/>
      <c r="AD19" s="8"/>
    </row>
    <row r="20" spans="1:30" s="20" customFormat="1" ht="4.5" customHeight="1">
      <c r="A20" s="17"/>
      <c r="B20" s="62"/>
      <c r="C20" s="17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17"/>
      <c r="Q20" s="93"/>
      <c r="R20" s="93"/>
      <c r="S20" s="18"/>
      <c r="T20" s="17"/>
      <c r="U20" s="112" t="s">
        <v>19</v>
      </c>
      <c r="V20" s="112"/>
      <c r="W20" s="18"/>
      <c r="X20" s="110"/>
      <c r="Y20" s="110"/>
      <c r="Z20" s="18"/>
      <c r="AA20" s="17"/>
      <c r="AB20" s="93"/>
      <c r="AC20" s="93"/>
      <c r="AD20" s="21"/>
    </row>
    <row r="21" spans="1:30" s="20" customFormat="1" ht="4.5" customHeight="1">
      <c r="A21" s="17"/>
      <c r="B21" s="62"/>
      <c r="C21" s="17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17"/>
      <c r="Q21" s="93"/>
      <c r="R21" s="93"/>
      <c r="S21" s="18"/>
      <c r="T21" s="17"/>
      <c r="U21" s="93"/>
      <c r="V21" s="93"/>
      <c r="W21" s="18"/>
      <c r="X21" s="110"/>
      <c r="Y21" s="110"/>
      <c r="Z21" s="18"/>
      <c r="AA21" s="17"/>
      <c r="AB21" s="109"/>
      <c r="AC21" s="109"/>
      <c r="AD21" s="21"/>
    </row>
    <row r="22" spans="1:30" ht="20.100000000000001" customHeight="1">
      <c r="A22" s="1"/>
      <c r="B22" s="33"/>
      <c r="C22" s="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/>
      <c r="P22" s="1"/>
      <c r="Q22" s="2"/>
      <c r="R22" s="7"/>
      <c r="S22" s="4"/>
      <c r="T22" s="1"/>
      <c r="U22" s="2"/>
      <c r="V22" s="7"/>
      <c r="W22" s="2"/>
      <c r="X22" s="23">
        <f>X12+X19</f>
        <v>0</v>
      </c>
      <c r="Y22" s="24"/>
      <c r="Z22" s="2" t="s">
        <v>15</v>
      </c>
      <c r="AA22" s="1"/>
      <c r="AB22" s="23">
        <f>ROUND((X22/2)/0.5,0)*0.5</f>
        <v>0</v>
      </c>
      <c r="AC22" s="24" t="s">
        <v>21</v>
      </c>
      <c r="AD22" s="8"/>
    </row>
    <row r="23" spans="1:30" s="20" customFormat="1" ht="8.25">
      <c r="A23" s="26"/>
      <c r="B23" s="63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6"/>
      <c r="Q23" s="109"/>
      <c r="R23" s="109"/>
      <c r="S23" s="27"/>
      <c r="T23" s="26"/>
      <c r="U23" s="109"/>
      <c r="V23" s="109"/>
      <c r="W23" s="27"/>
      <c r="X23" s="110" t="s">
        <v>19</v>
      </c>
      <c r="Y23" s="110"/>
      <c r="Z23" s="27"/>
      <c r="AA23" s="26"/>
      <c r="AB23" s="110"/>
      <c r="AC23" s="110"/>
      <c r="AD23" s="29"/>
    </row>
    <row r="24" spans="1:30" s="4" customFormat="1" ht="4.5" customHeight="1">
      <c r="A24" s="12"/>
      <c r="B24" s="61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2"/>
      <c r="Q24" s="13"/>
      <c r="R24" s="6"/>
      <c r="S24" s="13"/>
      <c r="T24" s="12"/>
      <c r="U24" s="13"/>
      <c r="V24" s="6"/>
      <c r="W24" s="13"/>
      <c r="X24" s="13"/>
      <c r="Y24" s="6"/>
      <c r="Z24" s="13"/>
      <c r="AA24" s="12"/>
      <c r="AB24" s="13"/>
      <c r="AC24" s="6"/>
      <c r="AD24" s="52"/>
    </row>
    <row r="25" spans="1:30" ht="20.100000000000001" customHeight="1">
      <c r="A25" s="1" t="s">
        <v>51</v>
      </c>
      <c r="B25" s="33" t="s">
        <v>52</v>
      </c>
      <c r="C25" s="1"/>
      <c r="D25" s="11"/>
      <c r="E25" s="3"/>
      <c r="F25" s="11"/>
      <c r="G25" s="3"/>
      <c r="H25" s="11"/>
      <c r="I25" s="3"/>
      <c r="J25" s="11"/>
      <c r="K25" s="3"/>
      <c r="L25" s="11"/>
      <c r="M25" s="3"/>
      <c r="N25" s="11"/>
      <c r="O25" s="4"/>
      <c r="P25" s="1"/>
      <c r="Q25" s="14" t="str">
        <f>IF(SUM(D25:N25)&gt;0,ROUND((AVERAGE(D25,F25,H25,J25,L25,N25))/0.5,0)*0.5,"0")</f>
        <v>0</v>
      </c>
      <c r="R25" s="15" t="s">
        <v>21</v>
      </c>
      <c r="S25" s="4"/>
      <c r="T25" s="1"/>
      <c r="U25" s="2"/>
      <c r="V25" s="7"/>
      <c r="W25" s="2"/>
      <c r="X25" s="14" t="str">
        <f>Q25</f>
        <v>0</v>
      </c>
      <c r="Y25" s="15"/>
      <c r="Z25" s="2"/>
      <c r="AA25" s="1"/>
      <c r="AB25" s="2"/>
      <c r="AC25" s="7"/>
      <c r="AD25" s="8"/>
    </row>
    <row r="26" spans="1:30" ht="8.25" customHeight="1">
      <c r="A26" s="1"/>
      <c r="B26" s="33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1"/>
      <c r="Q26" s="5"/>
      <c r="R26" s="6"/>
      <c r="S26" s="4"/>
      <c r="T26" s="1"/>
      <c r="U26" s="2"/>
      <c r="V26" s="7"/>
      <c r="W26" s="2"/>
      <c r="X26" s="93" t="s">
        <v>16</v>
      </c>
      <c r="Y26" s="93"/>
      <c r="Z26" s="2"/>
      <c r="AA26" s="1"/>
      <c r="AB26" s="2"/>
      <c r="AC26" s="7"/>
      <c r="AD26" s="8"/>
    </row>
    <row r="27" spans="1:30" ht="20.100000000000001" customHeight="1">
      <c r="A27" s="1"/>
      <c r="B27" s="33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1"/>
      <c r="Q27" s="10"/>
      <c r="R27" s="22" t="s">
        <v>21</v>
      </c>
      <c r="S27" s="4"/>
      <c r="T27" s="1"/>
      <c r="W27" s="2"/>
      <c r="X27" s="85"/>
      <c r="Y27" s="7"/>
      <c r="Z27" s="2"/>
      <c r="AA27" s="1"/>
      <c r="AB27" s="2"/>
      <c r="AC27" s="7"/>
      <c r="AD27" s="8"/>
    </row>
    <row r="28" spans="1:30" s="20" customFormat="1">
      <c r="A28" s="17"/>
      <c r="B28" s="62"/>
      <c r="C28" s="17"/>
      <c r="D28" s="19"/>
      <c r="E28" s="19"/>
      <c r="F28" s="19"/>
      <c r="G28" s="19"/>
      <c r="H28" s="19"/>
      <c r="I28" s="19"/>
      <c r="J28" s="19"/>
      <c r="K28" s="19"/>
      <c r="L28" s="81" t="s">
        <v>53</v>
      </c>
      <c r="M28" s="19"/>
      <c r="N28" s="19"/>
      <c r="O28" s="18"/>
      <c r="P28" s="17"/>
      <c r="Q28" s="112" t="s">
        <v>17</v>
      </c>
      <c r="R28" s="112"/>
      <c r="S28" s="18"/>
      <c r="T28" s="17"/>
      <c r="W28" s="18"/>
      <c r="X28" s="93"/>
      <c r="Y28" s="93"/>
      <c r="Z28" s="18"/>
      <c r="AA28" s="17"/>
      <c r="AB28" s="93"/>
      <c r="AC28" s="93"/>
      <c r="AD28" s="21"/>
    </row>
    <row r="29" spans="1:30" ht="20.100000000000001" customHeight="1">
      <c r="A29" s="1"/>
      <c r="B29" s="33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/>
      <c r="P29" s="1"/>
      <c r="Q29" s="10"/>
      <c r="R29" s="22" t="s">
        <v>21</v>
      </c>
      <c r="S29" s="4"/>
      <c r="T29" s="1"/>
      <c r="W29" s="2"/>
      <c r="X29" s="84">
        <f>IF(Q31&gt;0,ROUND(Q31/0.5,0)*0.5,ROUND(((Q27+Q29)/2)/0.5,0)*0.5)</f>
        <v>0</v>
      </c>
      <c r="Y29" s="22" t="s">
        <v>21</v>
      </c>
      <c r="Z29" s="2"/>
      <c r="AA29" s="1"/>
      <c r="AB29" s="2"/>
      <c r="AC29" s="7"/>
      <c r="AD29" s="8"/>
    </row>
    <row r="30" spans="1:30" s="20" customFormat="1" ht="8.25" customHeight="1">
      <c r="A30" s="17"/>
      <c r="B30" s="79"/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17"/>
      <c r="Q30" s="112" t="s">
        <v>18</v>
      </c>
      <c r="R30" s="112"/>
      <c r="S30" s="18"/>
      <c r="T30" s="17"/>
      <c r="W30" s="18"/>
      <c r="X30" s="121" t="s">
        <v>55</v>
      </c>
      <c r="Y30" s="121"/>
      <c r="Z30" s="122"/>
      <c r="AA30" s="17"/>
      <c r="AB30" s="93"/>
      <c r="AC30" s="93"/>
      <c r="AD30" s="21"/>
    </row>
    <row r="31" spans="1:30" ht="20.100000000000001" customHeight="1">
      <c r="A31" s="1"/>
      <c r="B31" s="33"/>
      <c r="C31" s="1"/>
      <c r="D31" s="3"/>
      <c r="E31" s="3"/>
      <c r="F31" s="3"/>
      <c r="G31" s="3"/>
      <c r="H31" s="3"/>
      <c r="I31" s="3"/>
      <c r="J31" s="3"/>
      <c r="K31" s="3"/>
      <c r="L31" s="81" t="s">
        <v>54</v>
      </c>
      <c r="M31" s="3"/>
      <c r="O31" s="4"/>
      <c r="P31" s="1"/>
      <c r="Q31" s="83"/>
      <c r="R31" s="82"/>
      <c r="S31" s="4"/>
      <c r="T31" s="68"/>
      <c r="W31" s="80"/>
      <c r="X31" s="85"/>
      <c r="Y31" s="9"/>
      <c r="Z31" s="2"/>
      <c r="AA31" s="1"/>
      <c r="AB31" s="2"/>
      <c r="AC31" s="7"/>
      <c r="AD31" s="8"/>
    </row>
    <row r="32" spans="1:30" s="20" customFormat="1" ht="8.25">
      <c r="A32" s="17"/>
      <c r="B32" s="62"/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17"/>
      <c r="Q32" s="112" t="s">
        <v>40</v>
      </c>
      <c r="R32" s="112"/>
      <c r="S32" s="18"/>
      <c r="T32" s="68"/>
      <c r="W32" s="80"/>
      <c r="X32" s="86"/>
      <c r="Y32" s="86"/>
      <c r="Z32" s="18"/>
      <c r="AA32" s="17"/>
      <c r="AB32" s="93"/>
      <c r="AC32" s="93"/>
      <c r="AD32" s="21"/>
    </row>
    <row r="33" spans="1:30" ht="20.100000000000001" customHeight="1">
      <c r="A33" s="1"/>
      <c r="B33" s="33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/>
      <c r="P33" s="1"/>
      <c r="Q33" s="2"/>
      <c r="R33" s="7"/>
      <c r="S33" s="4"/>
      <c r="T33" s="1"/>
      <c r="U33" s="2"/>
      <c r="V33" s="7"/>
      <c r="W33" s="2"/>
      <c r="X33" s="23">
        <f>X25+X29</f>
        <v>0</v>
      </c>
      <c r="Y33" s="24"/>
      <c r="Z33" s="2" t="s">
        <v>15</v>
      </c>
      <c r="AA33" s="1"/>
      <c r="AB33" s="23">
        <f>ROUND((X33/2)/0.5,0)*0.5</f>
        <v>0</v>
      </c>
      <c r="AC33" s="24" t="s">
        <v>21</v>
      </c>
      <c r="AD33" s="8"/>
    </row>
    <row r="34" spans="1:30" s="20" customFormat="1" ht="8.25">
      <c r="A34" s="26"/>
      <c r="B34" s="63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6"/>
      <c r="Q34" s="109"/>
      <c r="R34" s="109"/>
      <c r="S34" s="27"/>
      <c r="T34" s="26"/>
      <c r="U34" s="27"/>
      <c r="V34" s="27"/>
      <c r="W34" s="27"/>
      <c r="X34" s="110" t="s">
        <v>19</v>
      </c>
      <c r="Y34" s="110"/>
      <c r="Z34" s="27"/>
      <c r="AA34" s="26"/>
      <c r="AB34" s="110"/>
      <c r="AC34" s="110"/>
      <c r="AD34" s="29"/>
    </row>
    <row r="35" spans="1:30" s="4" customFormat="1" ht="4.5" customHeight="1">
      <c r="A35" s="12"/>
      <c r="B35" s="61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2"/>
      <c r="Q35" s="13"/>
      <c r="R35" s="6"/>
      <c r="S35" s="13"/>
      <c r="T35" s="12"/>
      <c r="U35" s="13"/>
      <c r="V35" s="6"/>
      <c r="W35" s="13"/>
      <c r="X35" s="13"/>
      <c r="Y35" s="6"/>
      <c r="Z35" s="13"/>
      <c r="AA35" s="12"/>
      <c r="AB35" s="13"/>
      <c r="AC35" s="6"/>
      <c r="AD35" s="52"/>
    </row>
    <row r="36" spans="1:30" ht="20.100000000000001" customHeight="1">
      <c r="A36" s="1" t="s">
        <v>57</v>
      </c>
      <c r="B36" s="33" t="s">
        <v>56</v>
      </c>
      <c r="C36" s="1"/>
      <c r="D36" s="11"/>
      <c r="E36" s="3"/>
      <c r="F36" s="11"/>
      <c r="G36" s="3"/>
      <c r="H36" s="11"/>
      <c r="I36" s="3"/>
      <c r="J36" s="11"/>
      <c r="K36" s="3"/>
      <c r="L36" s="11"/>
      <c r="M36" s="3"/>
      <c r="N36" s="11"/>
      <c r="O36" s="4"/>
      <c r="P36" s="1"/>
      <c r="Q36" s="14" t="str">
        <f>IF(SUM(D36:N36)&gt;0,ROUND((AVERAGE(D36,F36,H36,J36,L36,N36))/0.5,0)*0.5,"0")</f>
        <v>0</v>
      </c>
      <c r="R36" s="15" t="s">
        <v>21</v>
      </c>
      <c r="S36" s="4"/>
      <c r="T36" s="1"/>
      <c r="U36" s="2"/>
      <c r="V36" s="7"/>
      <c r="W36" s="2"/>
      <c r="X36" s="14" t="str">
        <f>Q36</f>
        <v>0</v>
      </c>
      <c r="Y36" s="15"/>
      <c r="Z36" s="2"/>
      <c r="AA36" s="1"/>
      <c r="AB36" s="2"/>
      <c r="AC36" s="7"/>
      <c r="AD36" s="8"/>
    </row>
    <row r="37" spans="1:30" s="20" customFormat="1" ht="8.25">
      <c r="A37" s="17"/>
      <c r="B37" s="62"/>
      <c r="C37" s="1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8"/>
      <c r="P37" s="17"/>
      <c r="Q37" s="112"/>
      <c r="R37" s="112"/>
      <c r="S37" s="18"/>
      <c r="T37" s="17"/>
      <c r="U37" s="18"/>
      <c r="V37" s="18"/>
      <c r="W37" s="18"/>
      <c r="X37" s="112" t="s">
        <v>16</v>
      </c>
      <c r="Y37" s="112"/>
      <c r="Z37" s="18"/>
      <c r="AA37" s="17"/>
      <c r="AB37" s="93"/>
      <c r="AC37" s="93"/>
      <c r="AD37" s="21"/>
    </row>
    <row r="38" spans="1:30" ht="20.100000000000001" customHeight="1">
      <c r="A38" s="1"/>
      <c r="B38" s="33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/>
      <c r="P38" s="1"/>
      <c r="Q38" s="10"/>
      <c r="R38" s="22" t="s">
        <v>21</v>
      </c>
      <c r="S38" s="4"/>
      <c r="T38" s="1"/>
      <c r="W38" s="2"/>
      <c r="X38" s="85"/>
      <c r="Y38" s="7"/>
      <c r="Z38" s="2"/>
      <c r="AA38" s="1"/>
      <c r="AB38" s="2"/>
      <c r="AC38" s="7"/>
      <c r="AD38" s="8"/>
    </row>
    <row r="39" spans="1:30" s="20" customFormat="1">
      <c r="A39" s="17"/>
      <c r="B39" s="62"/>
      <c r="C39" s="17"/>
      <c r="D39" s="19"/>
      <c r="E39" s="19"/>
      <c r="F39" s="19"/>
      <c r="G39" s="19"/>
      <c r="H39" s="19"/>
      <c r="I39" s="19"/>
      <c r="J39" s="19"/>
      <c r="K39" s="19"/>
      <c r="L39" s="81" t="s">
        <v>53</v>
      </c>
      <c r="M39" s="19"/>
      <c r="N39" s="19"/>
      <c r="O39" s="18"/>
      <c r="P39" s="17"/>
      <c r="Q39" s="112" t="s">
        <v>17</v>
      </c>
      <c r="R39" s="112"/>
      <c r="S39" s="18"/>
      <c r="T39" s="17"/>
      <c r="W39" s="18"/>
      <c r="X39" s="93"/>
      <c r="Y39" s="93"/>
      <c r="Z39" s="18"/>
      <c r="AA39" s="17"/>
      <c r="AB39" s="93"/>
      <c r="AC39" s="93"/>
      <c r="AD39" s="21"/>
    </row>
    <row r="40" spans="1:30" ht="20.100000000000001" customHeight="1">
      <c r="A40" s="1"/>
      <c r="B40" s="33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/>
      <c r="P40" s="1"/>
      <c r="Q40" s="10"/>
      <c r="R40" s="22" t="s">
        <v>21</v>
      </c>
      <c r="S40" s="4"/>
      <c r="T40" s="1"/>
      <c r="W40" s="2"/>
      <c r="X40" s="84">
        <f>IF(Q42&gt;0,ROUND(Q42/0.5,0)*0.5,ROUND(((Q38+Q40)/2)/0.5,0)*0.5)</f>
        <v>0</v>
      </c>
      <c r="Y40" s="22" t="s">
        <v>21</v>
      </c>
      <c r="Z40" s="2"/>
      <c r="AA40" s="1"/>
      <c r="AB40" s="2"/>
      <c r="AC40" s="7"/>
      <c r="AD40" s="8"/>
    </row>
    <row r="41" spans="1:30" s="20" customFormat="1" ht="8.25" customHeight="1">
      <c r="A41" s="17"/>
      <c r="B41" s="79"/>
      <c r="C41" s="17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8"/>
      <c r="P41" s="17"/>
      <c r="Q41" s="112" t="s">
        <v>18</v>
      </c>
      <c r="R41" s="112"/>
      <c r="S41" s="18"/>
      <c r="T41" s="17"/>
      <c r="W41" s="18"/>
      <c r="X41" s="121" t="s">
        <v>55</v>
      </c>
      <c r="Y41" s="121"/>
      <c r="Z41" s="122"/>
      <c r="AA41" s="17"/>
      <c r="AB41" s="93"/>
      <c r="AC41" s="93"/>
      <c r="AD41" s="21"/>
    </row>
    <row r="42" spans="1:30" ht="20.100000000000001" customHeight="1">
      <c r="A42" s="1"/>
      <c r="B42" s="33"/>
      <c r="C42" s="1"/>
      <c r="D42" s="3"/>
      <c r="E42" s="3"/>
      <c r="F42" s="3"/>
      <c r="G42" s="3"/>
      <c r="H42" s="3"/>
      <c r="I42" s="3"/>
      <c r="J42" s="3"/>
      <c r="K42" s="3"/>
      <c r="L42" s="81" t="s">
        <v>54</v>
      </c>
      <c r="M42" s="3"/>
      <c r="O42" s="4"/>
      <c r="P42" s="1"/>
      <c r="Q42" s="83"/>
      <c r="R42" s="82"/>
      <c r="S42" s="4"/>
      <c r="T42" s="68"/>
      <c r="W42" s="80"/>
      <c r="X42" s="85"/>
      <c r="Y42" s="9"/>
      <c r="Z42" s="2"/>
      <c r="AA42" s="1"/>
      <c r="AB42" s="2"/>
      <c r="AC42" s="7"/>
      <c r="AD42" s="8"/>
    </row>
    <row r="43" spans="1:30" s="20" customFormat="1" ht="8.25">
      <c r="A43" s="17"/>
      <c r="B43" s="62"/>
      <c r="C43" s="1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  <c r="P43" s="17"/>
      <c r="Q43" s="112" t="s">
        <v>22</v>
      </c>
      <c r="R43" s="112"/>
      <c r="S43" s="18"/>
      <c r="T43" s="68"/>
      <c r="W43" s="80"/>
      <c r="X43" s="86"/>
      <c r="Y43" s="86"/>
      <c r="Z43" s="18"/>
      <c r="AA43" s="17"/>
      <c r="AB43" s="93"/>
      <c r="AC43" s="93"/>
      <c r="AD43" s="21"/>
    </row>
    <row r="44" spans="1:30" ht="20.100000000000001" customHeight="1">
      <c r="A44" s="1"/>
      <c r="B44" s="33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1"/>
      <c r="Q44" s="2"/>
      <c r="R44" s="7"/>
      <c r="S44" s="4"/>
      <c r="T44" s="1"/>
      <c r="U44" s="2"/>
      <c r="V44" s="7"/>
      <c r="W44" s="2"/>
      <c r="X44" s="23">
        <f>X36+X40</f>
        <v>0</v>
      </c>
      <c r="Y44" s="24"/>
      <c r="Z44" s="2" t="s">
        <v>15</v>
      </c>
      <c r="AA44" s="1"/>
      <c r="AB44" s="23">
        <f>ROUND((X44/2)/0.5,0)*0.5</f>
        <v>0</v>
      </c>
      <c r="AC44" s="24" t="s">
        <v>21</v>
      </c>
      <c r="AD44" s="8"/>
    </row>
    <row r="45" spans="1:30" s="20" customFormat="1" ht="8.25">
      <c r="A45" s="26"/>
      <c r="B45" s="63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6"/>
      <c r="Q45" s="109"/>
      <c r="R45" s="109"/>
      <c r="S45" s="27"/>
      <c r="T45" s="26"/>
      <c r="U45" s="109"/>
      <c r="V45" s="109"/>
      <c r="W45" s="27"/>
      <c r="X45" s="110" t="s">
        <v>19</v>
      </c>
      <c r="Y45" s="110"/>
      <c r="Z45" s="27"/>
      <c r="AA45" s="26"/>
      <c r="AB45" s="110"/>
      <c r="AC45" s="110"/>
      <c r="AD45" s="29"/>
    </row>
    <row r="46" spans="1:30" s="4" customFormat="1" ht="4.5" customHeight="1">
      <c r="A46" s="1"/>
      <c r="B46" s="31"/>
      <c r="C46" s="1"/>
      <c r="D46" s="13"/>
      <c r="F46" s="13"/>
      <c r="H46" s="13"/>
      <c r="J46" s="13"/>
      <c r="L46" s="13"/>
      <c r="N46" s="13"/>
      <c r="P46" s="1"/>
      <c r="Q46" s="13"/>
      <c r="R46" s="6"/>
      <c r="T46" s="1"/>
      <c r="U46" s="13"/>
      <c r="V46" s="6"/>
      <c r="Y46" s="7"/>
      <c r="AA46" s="1"/>
      <c r="AC46" s="7"/>
      <c r="AD46" s="8"/>
    </row>
    <row r="47" spans="1:30" ht="20.100000000000001" customHeight="1">
      <c r="A47" s="1" t="s">
        <v>23</v>
      </c>
      <c r="B47" s="33" t="s">
        <v>26</v>
      </c>
      <c r="C47" s="1"/>
      <c r="D47" s="11"/>
      <c r="E47" s="3"/>
      <c r="F47" s="11"/>
      <c r="G47" s="3"/>
      <c r="H47" s="11"/>
      <c r="I47" s="3"/>
      <c r="J47" s="11"/>
      <c r="K47" s="3"/>
      <c r="L47" s="11"/>
      <c r="M47" s="3"/>
      <c r="N47" s="11"/>
      <c r="O47" s="4"/>
      <c r="P47" s="1"/>
      <c r="Q47" s="14" t="str">
        <f>IF(SUM(D47,F47,H47,J47,L47,N47)&gt;0,ROUND((AVERAGE(D47,F47,H47,J47,L47,N47))/0.5,0)*0.5,"0")</f>
        <v>0</v>
      </c>
      <c r="R47" s="15" t="s">
        <v>21</v>
      </c>
      <c r="S47" s="4"/>
      <c r="T47" s="1"/>
      <c r="U47" s="14" t="str">
        <f>Q47</f>
        <v>0</v>
      </c>
      <c r="V47" s="15" t="s">
        <v>21</v>
      </c>
      <c r="W47" s="2"/>
      <c r="X47" s="16"/>
      <c r="Y47" s="7"/>
      <c r="Z47" s="2"/>
      <c r="AA47" s="1"/>
      <c r="AB47" s="2"/>
      <c r="AC47" s="7"/>
      <c r="AD47" s="8"/>
    </row>
    <row r="48" spans="1:30" s="20" customFormat="1" ht="8.25">
      <c r="A48" s="17"/>
      <c r="B48" s="62"/>
      <c r="C48" s="1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8"/>
      <c r="P48" s="17"/>
      <c r="Q48" s="93"/>
      <c r="R48" s="93"/>
      <c r="S48" s="18"/>
      <c r="T48" s="17"/>
      <c r="U48" s="112" t="s">
        <v>16</v>
      </c>
      <c r="V48" s="112"/>
      <c r="W48" s="18"/>
      <c r="X48" s="18"/>
      <c r="Y48" s="18"/>
      <c r="Z48" s="18"/>
      <c r="AA48" s="17"/>
      <c r="AB48" s="93"/>
      <c r="AC48" s="93"/>
      <c r="AD48" s="21"/>
    </row>
    <row r="49" spans="1:30" ht="20.100000000000001" customHeight="1">
      <c r="A49" s="1"/>
      <c r="B49" s="33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/>
      <c r="P49" s="1"/>
      <c r="Q49" s="2"/>
      <c r="R49" s="7"/>
      <c r="S49" s="4"/>
      <c r="T49" s="1"/>
      <c r="U49" s="10"/>
      <c r="V49" s="22" t="s">
        <v>21</v>
      </c>
      <c r="W49" s="2"/>
      <c r="X49" s="2"/>
      <c r="Y49" s="7"/>
      <c r="Z49" s="2"/>
      <c r="AA49" s="1"/>
      <c r="AB49" s="2"/>
      <c r="AC49" s="7"/>
      <c r="AD49" s="8"/>
    </row>
    <row r="50" spans="1:30" s="20" customFormat="1" ht="8.25">
      <c r="A50" s="17"/>
      <c r="B50" s="62"/>
      <c r="C50" s="17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8"/>
      <c r="P50" s="17"/>
      <c r="Q50" s="93"/>
      <c r="R50" s="93"/>
      <c r="S50" s="18"/>
      <c r="T50" s="17"/>
      <c r="U50" s="112" t="s">
        <v>17</v>
      </c>
      <c r="V50" s="112"/>
      <c r="W50" s="18"/>
      <c r="X50" s="93"/>
      <c r="Y50" s="93"/>
      <c r="Z50" s="18"/>
      <c r="AA50" s="17"/>
      <c r="AB50" s="93"/>
      <c r="AC50" s="93"/>
      <c r="AD50" s="21"/>
    </row>
    <row r="51" spans="1:30" ht="4.5" customHeight="1">
      <c r="A51" s="1"/>
      <c r="B51" s="3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/>
      <c r="P51" s="1"/>
      <c r="Q51" s="94"/>
      <c r="R51" s="94"/>
      <c r="S51" s="4"/>
      <c r="T51" s="1"/>
      <c r="U51" s="118"/>
      <c r="V51" s="118"/>
      <c r="W51" s="4"/>
      <c r="X51" s="94"/>
      <c r="Y51" s="94"/>
      <c r="Z51" s="4"/>
      <c r="AA51" s="1"/>
      <c r="AB51" s="94"/>
      <c r="AC51" s="94"/>
      <c r="AD51" s="8"/>
    </row>
    <row r="52" spans="1:30" ht="20.100000000000001" customHeight="1">
      <c r="A52" s="1"/>
      <c r="B52" s="33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/>
      <c r="P52" s="1"/>
      <c r="Q52" s="2"/>
      <c r="R52" s="7"/>
      <c r="S52" s="4"/>
      <c r="T52" s="1"/>
      <c r="U52" s="23">
        <f>U47+U49</f>
        <v>0</v>
      </c>
      <c r="V52" s="24"/>
      <c r="W52" s="2" t="s">
        <v>15</v>
      </c>
      <c r="X52" s="25"/>
      <c r="Y52" s="7"/>
      <c r="Z52" s="2"/>
      <c r="AA52" s="1"/>
      <c r="AB52" s="23">
        <f>ROUND((U52/2)/0.5,0)*0.5</f>
        <v>0</v>
      </c>
      <c r="AC52" s="24" t="s">
        <v>21</v>
      </c>
      <c r="AD52" s="8"/>
    </row>
    <row r="53" spans="1:30" s="20" customFormat="1" ht="8.25">
      <c r="A53" s="26"/>
      <c r="B53" s="63"/>
      <c r="C53" s="2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7"/>
      <c r="P53" s="26"/>
      <c r="Q53" s="109"/>
      <c r="R53" s="109"/>
      <c r="S53" s="27"/>
      <c r="T53" s="26"/>
      <c r="U53" s="110" t="s">
        <v>19</v>
      </c>
      <c r="V53" s="110"/>
      <c r="W53" s="27"/>
      <c r="X53" s="109"/>
      <c r="Y53" s="109"/>
      <c r="Z53" s="27"/>
      <c r="AA53" s="26"/>
      <c r="AB53" s="109"/>
      <c r="AC53" s="109"/>
      <c r="AD53" s="29"/>
    </row>
    <row r="54" spans="1:30" s="4" customFormat="1" ht="2.25" customHeight="1">
      <c r="A54" s="97"/>
      <c r="B54" s="98"/>
      <c r="C54" s="1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6"/>
      <c r="S54" s="13"/>
      <c r="T54" s="12"/>
      <c r="U54" s="99"/>
      <c r="V54" s="99"/>
      <c r="W54" s="99"/>
      <c r="X54" s="99"/>
      <c r="Y54" s="99"/>
      <c r="Z54" s="99"/>
      <c r="AA54" s="100"/>
      <c r="AB54" s="99"/>
      <c r="AC54" s="99"/>
      <c r="AD54" s="101"/>
    </row>
    <row r="55" spans="1:30" s="44" customFormat="1" ht="34.5" customHeight="1">
      <c r="A55" s="102" t="s">
        <v>1</v>
      </c>
      <c r="B55" s="103"/>
      <c r="C55" s="41"/>
      <c r="D55" s="103" t="s">
        <v>2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42"/>
      <c r="S55" s="43"/>
      <c r="T55" s="41"/>
      <c r="U55" s="105" t="s">
        <v>3</v>
      </c>
      <c r="V55" s="105"/>
      <c r="W55" s="105"/>
      <c r="X55" s="105"/>
      <c r="Y55" s="105"/>
      <c r="Z55" s="105"/>
      <c r="AA55" s="104" t="s">
        <v>4</v>
      </c>
      <c r="AB55" s="105"/>
      <c r="AC55" s="105"/>
      <c r="AD55" s="106"/>
    </row>
    <row r="56" spans="1:30" s="48" customFormat="1" ht="51.75" customHeight="1">
      <c r="A56" s="45"/>
      <c r="B56" s="59"/>
      <c r="C56" s="45"/>
      <c r="D56" s="46" t="s">
        <v>5</v>
      </c>
      <c r="E56" s="46"/>
      <c r="F56" s="46" t="s">
        <v>6</v>
      </c>
      <c r="G56" s="46"/>
      <c r="H56" s="46" t="s">
        <v>7</v>
      </c>
      <c r="I56" s="46"/>
      <c r="J56" s="46" t="s">
        <v>8</v>
      </c>
      <c r="K56" s="46"/>
      <c r="L56" s="46" t="s">
        <v>9</v>
      </c>
      <c r="M56" s="46"/>
      <c r="N56" s="46" t="s">
        <v>10</v>
      </c>
      <c r="O56" s="46"/>
      <c r="P56" s="45"/>
      <c r="Q56" s="107" t="s">
        <v>58</v>
      </c>
      <c r="R56" s="107"/>
      <c r="S56" s="46"/>
      <c r="T56" s="45"/>
      <c r="U56" s="107" t="s">
        <v>12</v>
      </c>
      <c r="V56" s="107"/>
      <c r="W56" s="46"/>
      <c r="X56" s="120" t="s">
        <v>11</v>
      </c>
      <c r="Y56" s="120"/>
      <c r="Z56" s="46"/>
      <c r="AA56" s="45"/>
      <c r="AB56" s="120" t="s">
        <v>13</v>
      </c>
      <c r="AC56" s="120"/>
      <c r="AD56" s="47"/>
    </row>
    <row r="57" spans="1:30" s="48" customFormat="1" ht="2.25" customHeight="1">
      <c r="A57" s="49"/>
      <c r="B57" s="60"/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49"/>
      <c r="Q57" s="119"/>
      <c r="R57" s="119"/>
      <c r="S57" s="50"/>
      <c r="T57" s="49"/>
      <c r="U57" s="111"/>
      <c r="V57" s="111"/>
      <c r="W57" s="50"/>
      <c r="X57" s="119"/>
      <c r="Y57" s="119"/>
      <c r="Z57" s="50"/>
      <c r="AA57" s="49"/>
      <c r="AB57" s="119"/>
      <c r="AC57" s="119"/>
      <c r="AD57" s="51"/>
    </row>
    <row r="58" spans="1:30" s="4" customFormat="1" ht="4.5" customHeight="1">
      <c r="A58" s="12"/>
      <c r="B58" s="6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2"/>
      <c r="Q58" s="13"/>
      <c r="R58" s="6"/>
      <c r="S58" s="13"/>
      <c r="T58" s="12"/>
      <c r="U58" s="13"/>
      <c r="V58" s="6"/>
      <c r="W58" s="13"/>
      <c r="X58" s="13"/>
      <c r="Y58" s="6"/>
      <c r="Z58" s="13"/>
      <c r="AA58" s="12"/>
      <c r="AB58" s="13"/>
      <c r="AC58" s="6"/>
      <c r="AD58" s="8"/>
    </row>
    <row r="59" spans="1:30" ht="20.100000000000001" customHeight="1">
      <c r="A59" s="1" t="s">
        <v>24</v>
      </c>
      <c r="B59" s="33" t="s">
        <v>28</v>
      </c>
      <c r="C59" s="1"/>
      <c r="D59" s="11"/>
      <c r="E59" s="3"/>
      <c r="F59" s="11"/>
      <c r="G59" s="3"/>
      <c r="H59" s="11"/>
      <c r="I59" s="3"/>
      <c r="J59" s="11"/>
      <c r="K59" s="3"/>
      <c r="L59" s="11"/>
      <c r="M59" s="3"/>
      <c r="N59" s="11"/>
      <c r="O59" s="4"/>
      <c r="P59" s="1"/>
      <c r="Q59" s="14" t="str">
        <f>IF(SUM(D59,F59,H59,J59,L59,N59)&gt;0,ROUND((AVERAGE(D59,F59,H59,J59,L59,N59))/0.5,0)*0.5,"0")</f>
        <v>0</v>
      </c>
      <c r="R59" s="15" t="s">
        <v>21</v>
      </c>
      <c r="S59" s="4"/>
      <c r="T59" s="1"/>
      <c r="U59" s="14" t="str">
        <f>Q59</f>
        <v>0</v>
      </c>
      <c r="V59" s="15" t="s">
        <v>21</v>
      </c>
      <c r="W59" s="2"/>
      <c r="X59" s="16"/>
      <c r="Y59" s="7"/>
      <c r="Z59" s="2"/>
      <c r="AA59" s="1"/>
      <c r="AB59" s="2"/>
      <c r="AC59" s="7"/>
      <c r="AD59" s="8"/>
    </row>
    <row r="60" spans="1:30" s="20" customFormat="1" ht="8.25">
      <c r="A60" s="17"/>
      <c r="B60" s="62"/>
      <c r="C60" s="1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/>
      <c r="P60" s="17"/>
      <c r="Q60" s="93"/>
      <c r="R60" s="93"/>
      <c r="S60" s="18"/>
      <c r="T60" s="17"/>
      <c r="U60" s="112" t="s">
        <v>16</v>
      </c>
      <c r="V60" s="112"/>
      <c r="W60" s="18"/>
      <c r="X60" s="18"/>
      <c r="Y60" s="18"/>
      <c r="Z60" s="18"/>
      <c r="AA60" s="17"/>
      <c r="AB60" s="93"/>
      <c r="AC60" s="93"/>
      <c r="AD60" s="21"/>
    </row>
    <row r="61" spans="1:30" ht="20.100000000000001" customHeight="1">
      <c r="A61" s="1"/>
      <c r="B61" s="33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/>
      <c r="P61" s="1"/>
      <c r="Q61" s="2"/>
      <c r="R61" s="7"/>
      <c r="S61" s="4"/>
      <c r="T61" s="1"/>
      <c r="U61" s="10"/>
      <c r="V61" s="22" t="s">
        <v>21</v>
      </c>
      <c r="W61" s="2"/>
      <c r="X61" s="2"/>
      <c r="Y61" s="7"/>
      <c r="Z61" s="2"/>
      <c r="AA61" s="1"/>
      <c r="AB61" s="2"/>
      <c r="AC61" s="7"/>
      <c r="AD61" s="8"/>
    </row>
    <row r="62" spans="1:30" s="20" customFormat="1" ht="8.25">
      <c r="A62" s="17"/>
      <c r="B62" s="62"/>
      <c r="C62" s="17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/>
      <c r="P62" s="17"/>
      <c r="Q62" s="93"/>
      <c r="R62" s="93"/>
      <c r="S62" s="18"/>
      <c r="T62" s="17"/>
      <c r="U62" s="112" t="s">
        <v>17</v>
      </c>
      <c r="V62" s="112"/>
      <c r="W62" s="18"/>
      <c r="X62" s="93"/>
      <c r="Y62" s="93"/>
      <c r="Z62" s="18"/>
      <c r="AA62" s="17"/>
      <c r="AB62" s="93"/>
      <c r="AC62" s="93"/>
      <c r="AD62" s="21"/>
    </row>
    <row r="63" spans="1:30" ht="4.5" customHeight="1">
      <c r="A63" s="1"/>
      <c r="B63" s="3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/>
      <c r="P63" s="1"/>
      <c r="Q63" s="94"/>
      <c r="R63" s="94"/>
      <c r="S63" s="4"/>
      <c r="T63" s="1"/>
      <c r="U63" s="118"/>
      <c r="V63" s="118"/>
      <c r="W63" s="4"/>
      <c r="X63" s="94"/>
      <c r="Y63" s="94"/>
      <c r="Z63" s="4"/>
      <c r="AA63" s="1"/>
      <c r="AB63" s="94"/>
      <c r="AC63" s="94"/>
      <c r="AD63" s="8"/>
    </row>
    <row r="64" spans="1:30" ht="20.100000000000001" customHeight="1">
      <c r="A64" s="1"/>
      <c r="B64" s="33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/>
      <c r="P64" s="1"/>
      <c r="Q64" s="2"/>
      <c r="R64" s="7"/>
      <c r="S64" s="4"/>
      <c r="T64" s="1"/>
      <c r="U64" s="23">
        <f>U59+U61</f>
        <v>0</v>
      </c>
      <c r="V64" s="24"/>
      <c r="W64" s="2" t="s">
        <v>15</v>
      </c>
      <c r="X64" s="25"/>
      <c r="Y64" s="7"/>
      <c r="Z64" s="2"/>
      <c r="AA64" s="1"/>
      <c r="AB64" s="23">
        <f>ROUND((U64/2)/0.5,0)*0.5</f>
        <v>0</v>
      </c>
      <c r="AC64" s="24" t="s">
        <v>21</v>
      </c>
      <c r="AD64" s="8"/>
    </row>
    <row r="65" spans="1:30" s="20" customFormat="1" ht="8.25">
      <c r="A65" s="26"/>
      <c r="B65" s="63"/>
      <c r="C65" s="26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7"/>
      <c r="P65" s="26"/>
      <c r="Q65" s="109"/>
      <c r="R65" s="109"/>
      <c r="S65" s="27"/>
      <c r="T65" s="26"/>
      <c r="U65" s="110" t="s">
        <v>19</v>
      </c>
      <c r="V65" s="110"/>
      <c r="W65" s="27"/>
      <c r="X65" s="109"/>
      <c r="Y65" s="109"/>
      <c r="Z65" s="27"/>
      <c r="AA65" s="26"/>
      <c r="AB65" s="109"/>
      <c r="AC65" s="109"/>
      <c r="AD65" s="29"/>
    </row>
    <row r="66" spans="1:30" s="4" customFormat="1" ht="4.5" customHeight="1">
      <c r="A66" s="12"/>
      <c r="B66" s="6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2"/>
      <c r="Q66" s="13"/>
      <c r="R66" s="6"/>
      <c r="S66" s="13"/>
      <c r="T66" s="12"/>
      <c r="U66" s="13"/>
      <c r="V66" s="6"/>
      <c r="W66" s="13"/>
      <c r="X66" s="13"/>
      <c r="Y66" s="6"/>
      <c r="Z66" s="13"/>
      <c r="AA66" s="12"/>
      <c r="AB66" s="13"/>
      <c r="AC66" s="6"/>
      <c r="AD66" s="52"/>
    </row>
    <row r="67" spans="1:30" ht="20.100000000000001" customHeight="1">
      <c r="A67" s="1" t="s">
        <v>25</v>
      </c>
      <c r="B67" s="33" t="s">
        <v>41</v>
      </c>
      <c r="C67" s="1"/>
      <c r="D67" s="11"/>
      <c r="E67" s="3"/>
      <c r="F67" s="11"/>
      <c r="G67" s="3"/>
      <c r="H67" s="11"/>
      <c r="I67" s="3"/>
      <c r="J67" s="11"/>
      <c r="K67" s="3"/>
      <c r="L67" s="11"/>
      <c r="M67" s="3"/>
      <c r="N67" s="11"/>
      <c r="O67" s="4"/>
      <c r="P67" s="1"/>
      <c r="Q67" s="14" t="str">
        <f>IF(SUM(D67,F67,H67,J67,L67,N67)&gt;0,ROUND((AVERAGE(D67,F67,H67,J67,L67,N67))/0.5,0)*0.5,"0")</f>
        <v>0</v>
      </c>
      <c r="R67" s="15" t="s">
        <v>21</v>
      </c>
      <c r="S67" s="4"/>
      <c r="T67" s="1"/>
      <c r="U67" s="14" t="str">
        <f>Q67</f>
        <v>0</v>
      </c>
      <c r="V67" s="15" t="s">
        <v>21</v>
      </c>
      <c r="W67" s="2"/>
      <c r="X67" s="16"/>
      <c r="Y67" s="7"/>
      <c r="Z67" s="2"/>
      <c r="AA67" s="1"/>
      <c r="AD67" s="8"/>
    </row>
    <row r="68" spans="1:30" s="20" customFormat="1" ht="8.25" customHeight="1">
      <c r="A68" s="17"/>
      <c r="B68" s="62"/>
      <c r="C68" s="17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/>
      <c r="P68" s="17"/>
      <c r="Q68" s="93"/>
      <c r="R68" s="93"/>
      <c r="S68" s="18"/>
      <c r="T68" s="17"/>
      <c r="U68" s="112" t="s">
        <v>16</v>
      </c>
      <c r="V68" s="112"/>
      <c r="W68" s="18"/>
      <c r="X68" s="18"/>
      <c r="Y68" s="18"/>
      <c r="Z68" s="18"/>
      <c r="AA68" s="17"/>
      <c r="AB68" s="93"/>
      <c r="AC68" s="93"/>
      <c r="AD68" s="21"/>
    </row>
    <row r="69" spans="1:30" ht="20.100000000000001" customHeight="1">
      <c r="A69" s="1"/>
      <c r="B69" s="33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/>
      <c r="P69" s="1"/>
      <c r="Q69" s="2"/>
      <c r="R69" s="7"/>
      <c r="S69" s="4"/>
      <c r="T69" s="1"/>
      <c r="U69" s="10"/>
      <c r="V69" s="22" t="s">
        <v>21</v>
      </c>
      <c r="W69" s="2"/>
      <c r="X69" s="2"/>
      <c r="Y69" s="7"/>
      <c r="Z69" s="2"/>
      <c r="AA69" s="1"/>
      <c r="AB69" s="2"/>
      <c r="AC69" s="7"/>
      <c r="AD69" s="8"/>
    </row>
    <row r="70" spans="1:30" s="20" customFormat="1" ht="8.25">
      <c r="A70" s="17"/>
      <c r="B70" s="62"/>
      <c r="C70" s="17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/>
      <c r="P70" s="17"/>
      <c r="Q70" s="93"/>
      <c r="R70" s="93"/>
      <c r="S70" s="18"/>
      <c r="T70" s="17"/>
      <c r="U70" s="112" t="s">
        <v>17</v>
      </c>
      <c r="V70" s="112"/>
      <c r="W70" s="18"/>
      <c r="X70" s="93"/>
      <c r="Y70" s="93"/>
      <c r="Z70" s="18"/>
      <c r="AA70" s="17"/>
      <c r="AB70" s="93"/>
      <c r="AC70" s="93"/>
      <c r="AD70" s="21"/>
    </row>
    <row r="71" spans="1:30" ht="4.5" customHeight="1">
      <c r="A71" s="1"/>
      <c r="B71" s="3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/>
      <c r="P71" s="1"/>
      <c r="Q71" s="94"/>
      <c r="R71" s="94"/>
      <c r="S71" s="4"/>
      <c r="T71" s="1"/>
      <c r="U71" s="118"/>
      <c r="V71" s="118"/>
      <c r="W71" s="4"/>
      <c r="X71" s="94"/>
      <c r="Y71" s="94"/>
      <c r="Z71" s="4"/>
      <c r="AA71" s="1"/>
      <c r="AB71" s="94"/>
      <c r="AC71" s="94"/>
      <c r="AD71" s="8"/>
    </row>
    <row r="72" spans="1:30" ht="20.100000000000001" customHeight="1">
      <c r="A72" s="1"/>
      <c r="B72" s="33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/>
      <c r="P72" s="1"/>
      <c r="Q72" s="2"/>
      <c r="R72" s="7"/>
      <c r="S72" s="4"/>
      <c r="T72" s="1"/>
      <c r="U72" s="23">
        <f>U67+U69</f>
        <v>0</v>
      </c>
      <c r="V72" s="24"/>
      <c r="W72" s="2" t="s">
        <v>15</v>
      </c>
      <c r="X72" s="25"/>
      <c r="Y72" s="7"/>
      <c r="Z72" s="2"/>
      <c r="AA72" s="1"/>
      <c r="AB72" s="23">
        <f>ROUND((U72/2)/0.5,0)*0.5</f>
        <v>0</v>
      </c>
      <c r="AC72" s="24" t="s">
        <v>21</v>
      </c>
      <c r="AD72" s="8"/>
    </row>
    <row r="73" spans="1:30" s="20" customFormat="1" ht="8.25">
      <c r="A73" s="26"/>
      <c r="B73" s="63"/>
      <c r="C73" s="26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7"/>
      <c r="P73" s="26"/>
      <c r="Q73" s="109"/>
      <c r="R73" s="109"/>
      <c r="S73" s="27"/>
      <c r="T73" s="26"/>
      <c r="U73" s="110" t="s">
        <v>19</v>
      </c>
      <c r="V73" s="110"/>
      <c r="W73" s="27"/>
      <c r="X73" s="109"/>
      <c r="Y73" s="109"/>
      <c r="Z73" s="27"/>
      <c r="AA73" s="26"/>
      <c r="AB73" s="109"/>
      <c r="AC73" s="109"/>
      <c r="AD73" s="29"/>
    </row>
    <row r="74" spans="1:30" s="4" customFormat="1" ht="4.5" customHeight="1">
      <c r="A74" s="12"/>
      <c r="B74" s="6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2"/>
      <c r="Q74" s="13"/>
      <c r="R74" s="6"/>
      <c r="S74" s="13"/>
      <c r="T74" s="12"/>
      <c r="U74" s="13"/>
      <c r="V74" s="6"/>
      <c r="W74" s="13"/>
      <c r="X74" s="13"/>
      <c r="Y74" s="6"/>
      <c r="Z74" s="13"/>
      <c r="AA74" s="12"/>
      <c r="AB74" s="13"/>
      <c r="AC74" s="6"/>
      <c r="AD74" s="8"/>
    </row>
    <row r="75" spans="1:30" ht="20.100000000000001" customHeight="1">
      <c r="A75" s="1" t="s">
        <v>27</v>
      </c>
      <c r="B75" s="33" t="s">
        <v>42</v>
      </c>
      <c r="C75" s="1"/>
      <c r="D75" s="3"/>
      <c r="E75" s="3"/>
      <c r="F75" s="3"/>
      <c r="G75" s="3"/>
      <c r="H75" s="11"/>
      <c r="I75" s="3"/>
      <c r="J75" s="11"/>
      <c r="K75" s="3"/>
      <c r="L75" s="11"/>
      <c r="M75" s="3"/>
      <c r="N75" s="11"/>
      <c r="O75" s="4"/>
      <c r="P75" s="1"/>
      <c r="Q75" s="14" t="str">
        <f>IF(SUM(H75,J75,L75,N75)&gt;0,ROUND((AVERAGE(H75,J75,L75,N75))/0.5,0)*0.5,"0")</f>
        <v>0</v>
      </c>
      <c r="R75" s="15" t="s">
        <v>21</v>
      </c>
      <c r="S75" s="4"/>
      <c r="T75" s="1"/>
      <c r="U75" s="3"/>
      <c r="V75" s="3"/>
      <c r="W75" s="2"/>
      <c r="X75" s="16"/>
      <c r="Y75" s="7"/>
      <c r="Z75" s="2"/>
      <c r="AA75" s="1"/>
      <c r="AB75" s="23">
        <f>ROUND((Q75)/0.5,0)*0.5</f>
        <v>0</v>
      </c>
      <c r="AC75" s="24" t="s">
        <v>21</v>
      </c>
      <c r="AD75" s="8"/>
    </row>
    <row r="76" spans="1:30" s="20" customFormat="1" ht="8.25">
      <c r="A76" s="26"/>
      <c r="B76" s="63"/>
      <c r="C76" s="26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7"/>
      <c r="P76" s="26"/>
      <c r="Q76" s="109"/>
      <c r="R76" s="109"/>
      <c r="S76" s="27"/>
      <c r="T76" s="26"/>
      <c r="U76" s="28"/>
      <c r="V76" s="28"/>
      <c r="W76" s="27"/>
      <c r="X76" s="109"/>
      <c r="Y76" s="109"/>
      <c r="Z76" s="27"/>
      <c r="AA76" s="26"/>
      <c r="AB76" s="109"/>
      <c r="AC76" s="109"/>
      <c r="AD76" s="29"/>
    </row>
    <row r="77" spans="1:30" s="4" customFormat="1" ht="4.5" customHeight="1">
      <c r="A77" s="12"/>
      <c r="B77" s="6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2"/>
      <c r="Q77" s="13"/>
      <c r="R77" s="6"/>
      <c r="S77" s="13"/>
      <c r="T77" s="12"/>
      <c r="U77" s="13"/>
      <c r="V77" s="6"/>
      <c r="W77" s="13"/>
      <c r="X77" s="13"/>
      <c r="Y77" s="6"/>
      <c r="Z77" s="13"/>
      <c r="AA77" s="12"/>
      <c r="AB77" s="13"/>
      <c r="AC77" s="6"/>
      <c r="AD77" s="8"/>
    </row>
    <row r="78" spans="1:30" ht="20.100000000000001" customHeight="1">
      <c r="A78" s="1" t="s">
        <v>29</v>
      </c>
      <c r="B78" s="33" t="s">
        <v>43</v>
      </c>
      <c r="C78" s="1"/>
      <c r="D78" s="3"/>
      <c r="E78" s="3"/>
      <c r="F78" s="3"/>
      <c r="G78" s="3"/>
      <c r="H78" s="3"/>
      <c r="I78" s="3"/>
      <c r="J78" s="3"/>
      <c r="K78" s="3"/>
      <c r="L78" s="11"/>
      <c r="M78" s="3"/>
      <c r="N78" s="11"/>
      <c r="O78" s="4"/>
      <c r="P78" s="1"/>
      <c r="Q78" s="14" t="str">
        <f>IF(SUM(L78,N78)&gt;0,ROUND((AVERAGE(L78,N78))/0.5,0)*0.5,"0")</f>
        <v>0</v>
      </c>
      <c r="R78" s="15" t="s">
        <v>21</v>
      </c>
      <c r="S78" s="4"/>
      <c r="T78" s="1"/>
      <c r="V78" s="9"/>
      <c r="W78" s="2"/>
      <c r="X78" s="16"/>
      <c r="Y78" s="7"/>
      <c r="Z78" s="2"/>
      <c r="AA78" s="1"/>
      <c r="AB78" s="23">
        <f>ROUND((Q78)/0.5,0)*0.5</f>
        <v>0</v>
      </c>
      <c r="AC78" s="24" t="s">
        <v>21</v>
      </c>
      <c r="AD78" s="21"/>
    </row>
    <row r="79" spans="1:30" s="20" customFormat="1" ht="8.25" customHeight="1">
      <c r="A79" s="26"/>
      <c r="B79" s="63"/>
      <c r="C79" s="2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  <c r="P79" s="26"/>
      <c r="Q79" s="109"/>
      <c r="R79" s="109"/>
      <c r="S79" s="27"/>
      <c r="T79" s="55"/>
      <c r="U79" s="56"/>
      <c r="V79" s="56"/>
      <c r="W79" s="56"/>
      <c r="X79" s="56"/>
      <c r="Y79" s="56"/>
      <c r="Z79" s="57"/>
      <c r="AA79" s="26"/>
      <c r="AB79" s="109"/>
      <c r="AC79" s="109"/>
      <c r="AD79" s="29"/>
    </row>
    <row r="80" spans="1:30" s="20" customFormat="1" ht="3" customHeight="1">
      <c r="A80" s="17"/>
      <c r="B80" s="62"/>
      <c r="C80" s="17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8"/>
      <c r="P80" s="17"/>
      <c r="Q80" s="65"/>
      <c r="R80" s="65"/>
      <c r="S80" s="18"/>
      <c r="T80" s="66"/>
      <c r="U80" s="67"/>
      <c r="V80" s="67"/>
      <c r="W80" s="67"/>
      <c r="X80" s="67"/>
      <c r="Y80" s="67"/>
      <c r="Z80" s="67"/>
      <c r="AA80" s="17"/>
      <c r="AB80" s="65"/>
      <c r="AC80" s="65"/>
      <c r="AD80" s="21"/>
    </row>
    <row r="81" spans="1:30" s="20" customFormat="1" ht="19.5" customHeight="1">
      <c r="A81" s="1" t="s">
        <v>30</v>
      </c>
      <c r="B81" s="31" t="s">
        <v>45</v>
      </c>
      <c r="C81" s="17"/>
      <c r="D81" s="19"/>
      <c r="E81" s="19"/>
      <c r="F81" s="19"/>
      <c r="G81" s="19"/>
      <c r="H81" s="90"/>
      <c r="I81" s="19"/>
      <c r="J81" s="19"/>
      <c r="K81" s="19"/>
      <c r="L81" s="90"/>
      <c r="M81" s="19"/>
      <c r="N81" s="19"/>
      <c r="O81" s="18"/>
      <c r="P81" s="17"/>
      <c r="Q81" s="65"/>
      <c r="R81" s="65"/>
      <c r="S81" s="18"/>
      <c r="T81" s="66"/>
      <c r="U81" s="67"/>
      <c r="V81" s="67"/>
      <c r="W81" s="67"/>
      <c r="X81" s="67"/>
      <c r="Y81" s="67"/>
      <c r="Z81" s="67"/>
      <c r="AA81" s="17"/>
      <c r="AB81" s="65"/>
      <c r="AC81" s="65"/>
      <c r="AD81" s="21"/>
    </row>
    <row r="82" spans="1:30" s="20" customFormat="1" ht="8.25">
      <c r="A82" s="17"/>
      <c r="B82" s="62"/>
      <c r="C82" s="17"/>
      <c r="D82" s="19"/>
      <c r="E82" s="19"/>
      <c r="F82" s="19"/>
      <c r="G82" s="19"/>
      <c r="H82" s="70" t="s">
        <v>72</v>
      </c>
      <c r="I82" s="70"/>
      <c r="J82" s="70"/>
      <c r="K82" s="70"/>
      <c r="L82" s="70" t="s">
        <v>63</v>
      </c>
      <c r="M82" s="19"/>
      <c r="N82" s="19"/>
      <c r="O82" s="18"/>
      <c r="P82" s="17"/>
      <c r="Q82" s="93"/>
      <c r="R82" s="93"/>
      <c r="S82" s="18"/>
      <c r="T82" s="17"/>
      <c r="U82" s="93"/>
      <c r="V82" s="93"/>
      <c r="W82" s="18"/>
      <c r="X82" s="93"/>
      <c r="Y82" s="93"/>
      <c r="Z82" s="18"/>
      <c r="AA82" s="17"/>
      <c r="AB82" s="93"/>
      <c r="AC82" s="93"/>
      <c r="AD82" s="21"/>
    </row>
    <row r="83" spans="1:30" ht="20.100000000000001" customHeight="1">
      <c r="A83" s="1"/>
      <c r="B83" s="71" t="s">
        <v>46</v>
      </c>
      <c r="C83" s="1"/>
      <c r="D83" s="3"/>
      <c r="E83" s="3"/>
      <c r="F83" s="3"/>
      <c r="G83" s="3"/>
      <c r="H83" s="11"/>
      <c r="I83" s="87"/>
      <c r="J83" s="88"/>
      <c r="K83" s="87"/>
      <c r="L83" s="11"/>
      <c r="M83" s="3"/>
      <c r="O83" s="4"/>
      <c r="P83" s="1"/>
      <c r="Q83" s="14" t="str">
        <f>IF(SUM(H81,L81,H83,L83)&gt;0,ROUND((AVERAGE(H81,L81,H83,L83))/0.5,0)*0.5,"0")</f>
        <v>0</v>
      </c>
      <c r="R83" s="15" t="s">
        <v>21</v>
      </c>
      <c r="S83" s="4"/>
      <c r="T83" s="1"/>
      <c r="U83" s="14" t="str">
        <f>Q83</f>
        <v>0</v>
      </c>
      <c r="V83" s="15" t="s">
        <v>21</v>
      </c>
      <c r="W83" s="2"/>
      <c r="X83" s="16"/>
      <c r="Y83" s="7"/>
      <c r="Z83" s="2"/>
      <c r="AA83" s="1"/>
      <c r="AB83" s="2"/>
      <c r="AC83" s="7"/>
      <c r="AD83" s="8"/>
    </row>
    <row r="84" spans="1:30" s="20" customFormat="1" ht="8.25" customHeight="1">
      <c r="A84" s="17"/>
      <c r="B84" s="62"/>
      <c r="C84" s="17"/>
      <c r="D84" s="19"/>
      <c r="E84" s="19"/>
      <c r="F84" s="19"/>
      <c r="G84" s="19"/>
      <c r="H84" s="91" t="s">
        <v>71</v>
      </c>
      <c r="I84" s="70"/>
      <c r="J84" s="70"/>
      <c r="K84" s="70"/>
      <c r="L84" s="91" t="s">
        <v>73</v>
      </c>
      <c r="M84" s="70"/>
      <c r="N84" s="70"/>
      <c r="O84" s="18"/>
      <c r="P84" s="17"/>
      <c r="Q84" s="65"/>
      <c r="R84" s="65"/>
      <c r="S84" s="18"/>
      <c r="T84" s="66"/>
      <c r="U84" s="67"/>
      <c r="V84" s="67"/>
      <c r="W84" s="67"/>
      <c r="X84" s="67"/>
      <c r="Y84" s="67"/>
      <c r="Z84" s="67"/>
      <c r="AA84" s="17"/>
      <c r="AB84" s="65"/>
      <c r="AC84" s="65"/>
      <c r="AD84" s="21"/>
    </row>
    <row r="85" spans="1:30" ht="20.100000000000001" customHeight="1">
      <c r="A85" s="1"/>
      <c r="B85" s="71" t="s">
        <v>60</v>
      </c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11"/>
      <c r="O85" s="4"/>
      <c r="P85" s="1"/>
      <c r="Q85" s="4"/>
      <c r="R85" s="4"/>
      <c r="S85" s="4"/>
      <c r="T85" s="1"/>
      <c r="U85" s="14">
        <f>ROUND(N85/0.5,0)*0.5</f>
        <v>0</v>
      </c>
      <c r="V85" s="15" t="s">
        <v>21</v>
      </c>
      <c r="W85" s="2"/>
      <c r="X85" s="16"/>
      <c r="Y85" s="7"/>
      <c r="Z85" s="2"/>
      <c r="AA85" s="1"/>
      <c r="AB85" s="2"/>
      <c r="AC85" s="7"/>
      <c r="AD85" s="8"/>
    </row>
    <row r="86" spans="1:30" s="20" customFormat="1" ht="8.25" customHeight="1">
      <c r="A86" s="17"/>
      <c r="B86" s="62"/>
      <c r="C86" s="17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92" t="s">
        <v>61</v>
      </c>
      <c r="O86" s="18"/>
      <c r="P86" s="17"/>
      <c r="Q86" s="65"/>
      <c r="R86" s="65"/>
      <c r="S86" s="18"/>
      <c r="T86" s="66"/>
      <c r="U86" s="67"/>
      <c r="V86" s="67"/>
      <c r="W86" s="67"/>
      <c r="X86" s="67"/>
      <c r="Y86" s="67"/>
      <c r="Z86" s="67"/>
      <c r="AA86" s="17"/>
      <c r="AB86" s="65"/>
      <c r="AC86" s="65"/>
      <c r="AD86" s="21"/>
    </row>
    <row r="87" spans="1:30" s="20" customFormat="1" ht="4.5" customHeight="1">
      <c r="A87" s="17"/>
      <c r="B87" s="62"/>
      <c r="C87" s="17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/>
      <c r="P87" s="17"/>
      <c r="Q87" s="65"/>
      <c r="R87" s="65"/>
      <c r="S87" s="18"/>
      <c r="T87" s="66"/>
      <c r="U87" s="69"/>
      <c r="V87" s="69"/>
      <c r="W87" s="67"/>
      <c r="X87" s="67"/>
      <c r="Y87" s="67"/>
      <c r="Z87" s="67"/>
      <c r="AA87" s="17"/>
      <c r="AB87" s="65"/>
      <c r="AC87" s="65"/>
      <c r="AD87" s="21"/>
    </row>
    <row r="88" spans="1:30" ht="20.100000000000001" customHeight="1">
      <c r="A88" s="1"/>
      <c r="B88" s="33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/>
      <c r="P88" s="1"/>
      <c r="Q88" s="2"/>
      <c r="R88" s="7"/>
      <c r="S88" s="4"/>
      <c r="T88" s="1"/>
      <c r="U88" s="23">
        <f>U83+U85</f>
        <v>0</v>
      </c>
      <c r="V88" s="24"/>
      <c r="W88" s="2" t="s">
        <v>15</v>
      </c>
      <c r="X88" s="25"/>
      <c r="Y88" s="7"/>
      <c r="Z88" s="2"/>
      <c r="AA88" s="1"/>
      <c r="AB88" s="23">
        <f>ROUND((U88/2)/0.5,0)*0.5</f>
        <v>0</v>
      </c>
      <c r="AC88" s="24" t="s">
        <v>21</v>
      </c>
      <c r="AD88" s="8"/>
    </row>
    <row r="89" spans="1:30" s="20" customFormat="1" ht="8.25" customHeight="1">
      <c r="A89" s="17"/>
      <c r="B89" s="62"/>
      <c r="C89" s="17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8"/>
      <c r="P89" s="17"/>
      <c r="Q89" s="65"/>
      <c r="R89" s="65"/>
      <c r="S89" s="18"/>
      <c r="T89" s="66"/>
      <c r="U89" s="67"/>
      <c r="V89" s="67"/>
      <c r="W89" s="67"/>
      <c r="X89" s="67"/>
      <c r="Y89" s="67"/>
      <c r="Z89" s="67"/>
      <c r="AA89" s="17"/>
      <c r="AB89" s="65"/>
      <c r="AC89" s="65"/>
      <c r="AD89" s="29"/>
    </row>
    <row r="90" spans="1:30" s="4" customFormat="1" ht="4.5" customHeight="1">
      <c r="A90" s="12"/>
      <c r="B90" s="61"/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2"/>
      <c r="Q90" s="13"/>
      <c r="R90" s="6"/>
      <c r="S90" s="13"/>
      <c r="T90" s="12"/>
      <c r="U90" s="13"/>
      <c r="V90" s="6"/>
      <c r="W90" s="13"/>
      <c r="X90" s="13"/>
      <c r="Y90" s="6"/>
      <c r="Z90" s="13"/>
      <c r="AA90" s="12"/>
      <c r="AB90" s="13"/>
      <c r="AC90" s="6"/>
      <c r="AD90" s="8"/>
    </row>
    <row r="91" spans="1:30" ht="20.100000000000001" customHeight="1">
      <c r="A91" s="1" t="s">
        <v>31</v>
      </c>
      <c r="B91" s="33" t="s">
        <v>70</v>
      </c>
      <c r="C91" s="1"/>
      <c r="D91" s="3"/>
      <c r="E91" s="3"/>
      <c r="F91" s="3"/>
      <c r="G91" s="3"/>
      <c r="H91" s="3"/>
      <c r="I91" s="3"/>
      <c r="J91" s="3"/>
      <c r="K91" s="3"/>
      <c r="L91" s="30"/>
      <c r="M91" s="30"/>
      <c r="N91" s="30"/>
      <c r="O91" s="31"/>
      <c r="P91" s="32"/>
      <c r="Q91" s="31"/>
      <c r="R91" s="31"/>
      <c r="S91" s="31"/>
      <c r="T91" s="32"/>
      <c r="U91" s="34"/>
      <c r="V91" s="34"/>
      <c r="W91" s="33"/>
      <c r="X91" s="35"/>
      <c r="Y91" s="7"/>
      <c r="Z91" s="2"/>
      <c r="AA91" s="1"/>
      <c r="AB91" s="23">
        <f>SUM(AB22,AB33,AB44,AB72,AB75,AB52,AB64,AB78,AB88)</f>
        <v>0</v>
      </c>
      <c r="AC91" s="24"/>
      <c r="AD91" s="8"/>
    </row>
    <row r="92" spans="1:30" s="20" customFormat="1" ht="8.25">
      <c r="A92" s="17"/>
      <c r="B92" s="62"/>
      <c r="C92" s="17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8"/>
      <c r="P92" s="17"/>
      <c r="Q92" s="93"/>
      <c r="R92" s="93"/>
      <c r="S92" s="18"/>
      <c r="T92" s="17"/>
      <c r="U92" s="113"/>
      <c r="V92" s="113"/>
      <c r="W92" s="18"/>
      <c r="X92" s="18"/>
      <c r="Y92" s="18"/>
      <c r="Z92" s="18"/>
      <c r="AA92" s="17"/>
      <c r="AB92" s="93"/>
      <c r="AC92" s="93"/>
      <c r="AD92" s="29"/>
    </row>
    <row r="93" spans="1:30" s="4" customFormat="1" ht="4.5" customHeight="1">
      <c r="A93" s="12"/>
      <c r="B93" s="61"/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2"/>
      <c r="Q93" s="13"/>
      <c r="R93" s="6"/>
      <c r="S93" s="13"/>
      <c r="T93" s="12"/>
      <c r="U93" s="13"/>
      <c r="V93" s="6"/>
      <c r="W93" s="13"/>
      <c r="X93" s="13"/>
      <c r="Y93" s="6"/>
      <c r="Z93" s="13"/>
      <c r="AA93" s="12"/>
      <c r="AB93" s="13"/>
      <c r="AC93" s="6"/>
      <c r="AD93" s="8"/>
    </row>
    <row r="94" spans="1:30" ht="20.100000000000001" customHeight="1">
      <c r="A94" s="1" t="s">
        <v>44</v>
      </c>
      <c r="B94" s="33" t="s">
        <v>32</v>
      </c>
      <c r="C94" s="1"/>
      <c r="D94" s="3"/>
      <c r="E94" s="3"/>
      <c r="F94" s="3"/>
      <c r="G94" s="3"/>
      <c r="H94" s="3"/>
      <c r="I94" s="3"/>
      <c r="J94" s="3"/>
      <c r="K94" s="3"/>
      <c r="L94" s="30"/>
      <c r="M94" s="30"/>
      <c r="N94" s="30"/>
      <c r="O94" s="31"/>
      <c r="P94" s="32"/>
      <c r="Q94" s="31"/>
      <c r="R94" s="31"/>
      <c r="S94" s="31"/>
      <c r="T94" s="114" t="s">
        <v>59</v>
      </c>
      <c r="U94" s="115"/>
      <c r="V94" s="115"/>
      <c r="W94" s="115"/>
      <c r="X94" s="115"/>
      <c r="Y94" s="115"/>
      <c r="Z94" s="116"/>
      <c r="AA94" s="1"/>
      <c r="AB94" s="14">
        <f>ROUND((AB91/9)/0.1,0)*0.1</f>
        <v>0</v>
      </c>
      <c r="AC94" s="36" t="s">
        <v>33</v>
      </c>
      <c r="AD94" s="8"/>
    </row>
    <row r="95" spans="1:30" s="20" customFormat="1" ht="8.25">
      <c r="A95" s="26"/>
      <c r="B95" s="63"/>
      <c r="C95" s="26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7"/>
      <c r="P95" s="26"/>
      <c r="Q95" s="109"/>
      <c r="R95" s="109"/>
      <c r="S95" s="27"/>
      <c r="T95" s="26"/>
      <c r="U95" s="117"/>
      <c r="V95" s="117"/>
      <c r="W95" s="27"/>
      <c r="X95" s="27"/>
      <c r="Y95" s="27"/>
      <c r="Z95" s="27"/>
      <c r="AA95" s="26"/>
      <c r="AB95" s="109"/>
      <c r="AC95" s="109"/>
      <c r="AD95" s="29"/>
    </row>
    <row r="96" spans="1:30" s="4" customFormat="1">
      <c r="B96" s="31"/>
      <c r="R96" s="7"/>
      <c r="V96" s="7"/>
      <c r="Y96" s="7"/>
      <c r="AC96" s="7"/>
    </row>
    <row r="97" spans="1:30">
      <c r="A97" s="44" t="s">
        <v>47</v>
      </c>
      <c r="B97" s="9"/>
      <c r="H97" s="72">
        <f>COUNTIFS(AB22:AB52,"&lt;4")+COUNTIFS(AB64:AB88,"&lt;4")</f>
        <v>9</v>
      </c>
      <c r="I97" s="73"/>
      <c r="J97" s="74"/>
      <c r="K97" s="74"/>
      <c r="L97" s="75" t="s">
        <v>48</v>
      </c>
      <c r="M97" s="75"/>
      <c r="N97" s="74"/>
      <c r="Q97" s="38"/>
      <c r="R97" s="9"/>
      <c r="T97" s="76"/>
      <c r="V97" s="9"/>
      <c r="Y97" s="9"/>
      <c r="AB97" s="38"/>
      <c r="AC97" s="9"/>
    </row>
    <row r="98" spans="1:30">
      <c r="A98" s="44" t="s">
        <v>49</v>
      </c>
      <c r="B98" s="9"/>
      <c r="H98" s="77">
        <f>(SUM(IF(AB22&lt;4,4-AB22,0),IF(AB33&lt;4,4-AB33,0),IF(AB44&lt;4,4-AB44,0),IF(AB72&lt;4,4-AB72,0),IF(AB75&lt;4,4-AB75,0),IF(AB52&lt;4,4-AB52,0),IF(AB64&lt;4,4-AB64,0),IF(AB78&lt;4,4-AB78,0),IF(AB88&lt;4,4-AB88,0)))</f>
        <v>36</v>
      </c>
      <c r="L98" s="78" t="s">
        <v>50</v>
      </c>
      <c r="M98" s="78"/>
      <c r="Q98" s="38"/>
      <c r="R98" s="9"/>
      <c r="U98" s="38"/>
      <c r="V98" s="9"/>
      <c r="X98" s="38"/>
      <c r="Y98" s="9"/>
      <c r="AB98" s="38"/>
      <c r="AC98" s="9"/>
    </row>
    <row r="99" spans="1:30">
      <c r="A99" s="89" t="s">
        <v>62</v>
      </c>
      <c r="B99" s="9"/>
      <c r="H99" s="77" t="str">
        <f>IF(AND(AB94&gt;=4,H97&lt;=2,H98&lt;=2),"bestanden","nicht bestanden")</f>
        <v>nicht bestanden</v>
      </c>
    </row>
    <row r="100" spans="1:30" s="4" customFormat="1">
      <c r="B100" s="31"/>
      <c r="R100" s="7"/>
      <c r="V100" s="7"/>
      <c r="Y100" s="7"/>
      <c r="AC100" s="7"/>
    </row>
    <row r="101" spans="1:30" s="4" customFormat="1">
      <c r="A101" s="4" t="s">
        <v>14</v>
      </c>
      <c r="B101" s="108" t="s">
        <v>68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</row>
    <row r="102" spans="1:30" ht="12.75">
      <c r="A102" s="9" t="s">
        <v>21</v>
      </c>
      <c r="B102" s="95" t="s">
        <v>69</v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</row>
    <row r="103" spans="1:30" ht="12.75">
      <c r="A103" s="9" t="s">
        <v>34</v>
      </c>
      <c r="B103" s="95" t="s">
        <v>35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</row>
    <row r="104" spans="1:30" ht="12.75" customHeight="1">
      <c r="B104" s="95" t="s">
        <v>36</v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</row>
    <row r="105" spans="1:30" ht="12.75">
      <c r="B105" s="95" t="s">
        <v>37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</row>
    <row r="106" spans="1:30" ht="12.75">
      <c r="B106" s="95" t="s">
        <v>38</v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</row>
    <row r="107" spans="1:30" ht="12.75">
      <c r="B107" s="95" t="s">
        <v>39</v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</row>
    <row r="108" spans="1:30" ht="11.25" customHeight="1">
      <c r="B108" s="64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</row>
    <row r="110" spans="1:30">
      <c r="AB110" s="54"/>
    </row>
  </sheetData>
  <sheetProtection sheet="1" formatCells="0"/>
  <mergeCells count="154">
    <mergeCell ref="Q9:R9"/>
    <mergeCell ref="U9:V9"/>
    <mergeCell ref="X9:Y9"/>
    <mergeCell ref="AB9:AC9"/>
    <mergeCell ref="Q10:R10"/>
    <mergeCell ref="U10:V10"/>
    <mergeCell ref="X10:Y10"/>
    <mergeCell ref="AB10:AC10"/>
    <mergeCell ref="A7:B7"/>
    <mergeCell ref="D7:Q7"/>
    <mergeCell ref="U7:Z7"/>
    <mergeCell ref="AA7:AD7"/>
    <mergeCell ref="A8:B8"/>
    <mergeCell ref="D8:Q8"/>
    <mergeCell ref="U8:Z8"/>
    <mergeCell ref="AA8:AD8"/>
    <mergeCell ref="Q17:R17"/>
    <mergeCell ref="U17:V17"/>
    <mergeCell ref="X17:Y17"/>
    <mergeCell ref="AB17:AC17"/>
    <mergeCell ref="Q18:R18"/>
    <mergeCell ref="U18:V18"/>
    <mergeCell ref="X18:Y18"/>
    <mergeCell ref="AB18:AC18"/>
    <mergeCell ref="Q13:R13"/>
    <mergeCell ref="U13:V13"/>
    <mergeCell ref="X13:Y13"/>
    <mergeCell ref="AB13:AC13"/>
    <mergeCell ref="Q15:R15"/>
    <mergeCell ref="U15:V15"/>
    <mergeCell ref="X15:Y15"/>
    <mergeCell ref="AB15:AC15"/>
    <mergeCell ref="Q23:R23"/>
    <mergeCell ref="U23:V23"/>
    <mergeCell ref="X23:Y23"/>
    <mergeCell ref="AB23:AC23"/>
    <mergeCell ref="X26:Y26"/>
    <mergeCell ref="Q28:R28"/>
    <mergeCell ref="X28:Y28"/>
    <mergeCell ref="AB28:AC28"/>
    <mergeCell ref="Q20:R20"/>
    <mergeCell ref="U20:V21"/>
    <mergeCell ref="X20:Y20"/>
    <mergeCell ref="AB20:AC20"/>
    <mergeCell ref="Q21:R21"/>
    <mergeCell ref="X21:Y21"/>
    <mergeCell ref="AB21:AC21"/>
    <mergeCell ref="Q37:R37"/>
    <mergeCell ref="X37:Y37"/>
    <mergeCell ref="AB37:AC37"/>
    <mergeCell ref="Q39:R39"/>
    <mergeCell ref="X39:Y39"/>
    <mergeCell ref="AB39:AC39"/>
    <mergeCell ref="Q30:R30"/>
    <mergeCell ref="X30:Z30"/>
    <mergeCell ref="AB30:AC30"/>
    <mergeCell ref="Q32:R32"/>
    <mergeCell ref="AB32:AC32"/>
    <mergeCell ref="Q34:R34"/>
    <mergeCell ref="X34:Y34"/>
    <mergeCell ref="AB34:AC34"/>
    <mergeCell ref="Q41:R41"/>
    <mergeCell ref="X41:Z41"/>
    <mergeCell ref="AB41:AC41"/>
    <mergeCell ref="Q43:R43"/>
    <mergeCell ref="AB43:AC43"/>
    <mergeCell ref="Q45:R45"/>
    <mergeCell ref="U45:V45"/>
    <mergeCell ref="X45:Y45"/>
    <mergeCell ref="AB45:AC45"/>
    <mergeCell ref="Q48:R48"/>
    <mergeCell ref="U48:V48"/>
    <mergeCell ref="AB48:AC48"/>
    <mergeCell ref="U56:V56"/>
    <mergeCell ref="X56:Y56"/>
    <mergeCell ref="AB56:AC56"/>
    <mergeCell ref="Q57:R57"/>
    <mergeCell ref="Q71:R71"/>
    <mergeCell ref="U71:V71"/>
    <mergeCell ref="X71:Y71"/>
    <mergeCell ref="AB71:AC71"/>
    <mergeCell ref="Q68:R68"/>
    <mergeCell ref="U68:V68"/>
    <mergeCell ref="AB68:AC68"/>
    <mergeCell ref="Q70:R70"/>
    <mergeCell ref="U70:V70"/>
    <mergeCell ref="X70:Y70"/>
    <mergeCell ref="AB70:AC70"/>
    <mergeCell ref="Q53:R53"/>
    <mergeCell ref="U53:V53"/>
    <mergeCell ref="X53:Y53"/>
    <mergeCell ref="AB53:AC53"/>
    <mergeCell ref="Q60:R60"/>
    <mergeCell ref="U60:V60"/>
    <mergeCell ref="AB60:AC60"/>
    <mergeCell ref="Q50:R50"/>
    <mergeCell ref="U50:V50"/>
    <mergeCell ref="X50:Y50"/>
    <mergeCell ref="AB50:AC50"/>
    <mergeCell ref="Q51:R51"/>
    <mergeCell ref="U51:V51"/>
    <mergeCell ref="X51:Y51"/>
    <mergeCell ref="AB51:AC51"/>
    <mergeCell ref="U55:Z55"/>
    <mergeCell ref="X57:Y57"/>
    <mergeCell ref="AB57:AC57"/>
    <mergeCell ref="U62:V62"/>
    <mergeCell ref="X62:Y62"/>
    <mergeCell ref="U92:V92"/>
    <mergeCell ref="AB92:AC92"/>
    <mergeCell ref="T94:Z94"/>
    <mergeCell ref="Q95:R95"/>
    <mergeCell ref="U95:V95"/>
    <mergeCell ref="AB95:AC95"/>
    <mergeCell ref="U63:V63"/>
    <mergeCell ref="X63:Y63"/>
    <mergeCell ref="AB63:AC63"/>
    <mergeCell ref="Q76:R76"/>
    <mergeCell ref="X76:Y76"/>
    <mergeCell ref="AB76:AC76"/>
    <mergeCell ref="Q73:R73"/>
    <mergeCell ref="U73:V73"/>
    <mergeCell ref="X73:Y73"/>
    <mergeCell ref="AB73:AC73"/>
    <mergeCell ref="U82:V82"/>
    <mergeCell ref="X82:Y82"/>
    <mergeCell ref="AB82:AC82"/>
    <mergeCell ref="Q79:R79"/>
    <mergeCell ref="AB79:AC79"/>
    <mergeCell ref="Q82:R82"/>
    <mergeCell ref="AB62:AC62"/>
    <mergeCell ref="Q63:R63"/>
    <mergeCell ref="B107:AD107"/>
    <mergeCell ref="A54:B54"/>
    <mergeCell ref="D54:Q54"/>
    <mergeCell ref="U54:Z54"/>
    <mergeCell ref="AA54:AD54"/>
    <mergeCell ref="A55:B55"/>
    <mergeCell ref="D55:Q55"/>
    <mergeCell ref="Q62:R62"/>
    <mergeCell ref="AA55:AD55"/>
    <mergeCell ref="Q56:R56"/>
    <mergeCell ref="B101:AD101"/>
    <mergeCell ref="B102:AD102"/>
    <mergeCell ref="B103:AD103"/>
    <mergeCell ref="Q65:R65"/>
    <mergeCell ref="U65:V65"/>
    <mergeCell ref="X65:Y65"/>
    <mergeCell ref="AB65:AC65"/>
    <mergeCell ref="U57:V57"/>
    <mergeCell ref="B104:AD104"/>
    <mergeCell ref="B105:AD105"/>
    <mergeCell ref="B106:AD106"/>
    <mergeCell ref="Q92:R92"/>
  </mergeCells>
  <conditionalFormatting sqref="H98">
    <cfRule type="cellIs" dxfId="3" priority="4" stopIfTrue="1" operator="greaterThan">
      <formula>2</formula>
    </cfRule>
  </conditionalFormatting>
  <conditionalFormatting sqref="H99">
    <cfRule type="containsText" dxfId="2" priority="3" stopIfTrue="1" operator="containsText" text="nicht bestanden">
      <formula>NOT(ISERROR(SEARCH("nicht bestanden",H99)))</formula>
    </cfRule>
  </conditionalFormatting>
  <conditionalFormatting sqref="T97">
    <cfRule type="cellIs" dxfId="1" priority="2" stopIfTrue="1" operator="lessThanOrEqual">
      <formula>2</formula>
    </cfRule>
  </conditionalFormatting>
  <conditionalFormatting sqref="H97">
    <cfRule type="cellIs" dxfId="0" priority="1" stopIfTrue="1" operator="lessThanOrEqual">
      <formula>2</formula>
    </cfRule>
  </conditionalFormatting>
  <pageMargins left="0.59055118110236227" right="0.23622047244094491" top="0.27559055118110237" bottom="0.39370078740157483" header="0.23622047244094491" footer="0.31496062992125984"/>
  <pageSetup paperSize="9" orientation="portrait" r:id="rId1"/>
  <headerFooter>
    <oddFooter>&amp;L&amp;"Frutiger LT Com 55 Roman,Standard"&amp;7Version 20200130
&amp;C&amp;8
&amp;R&amp;"Frutiger LT Com 55 Roman,Standard"&amp;7Seite &amp;P/&amp;N</oddFooter>
  </headerFooter>
  <rowBreaks count="1" manualBreakCount="1">
    <brk id="53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19</xdr:col>
                <xdr:colOff>9525</xdr:colOff>
                <xdr:row>0</xdr:row>
                <xdr:rowOff>0</xdr:rowOff>
              </from>
              <to>
                <xdr:col>30</xdr:col>
                <xdr:colOff>9525</xdr:colOff>
                <xdr:row>1</xdr:row>
                <xdr:rowOff>9525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Chappuis Laure</dc:creator>
  <cp:lastModifiedBy>Gugelmann Diana</cp:lastModifiedBy>
  <cp:lastPrinted>2015-08-27T06:25:56Z</cp:lastPrinted>
  <dcterms:created xsi:type="dcterms:W3CDTF">2008-06-19T13:26:03Z</dcterms:created>
  <dcterms:modified xsi:type="dcterms:W3CDTF">2024-06-12T08:51:37Z</dcterms:modified>
</cp:coreProperties>
</file>