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BZSG_3_KBS\32_Schulbetrieb\322_Abteilung_Berufsmaturitaet\322-0_BM-Koordination\322-08_RLP2012\QV_Excel\2020\"/>
    </mc:Choice>
  </mc:AlternateContent>
  <bookViews>
    <workbookView xWindow="240" yWindow="135" windowWidth="18780" windowHeight="12660"/>
  </bookViews>
  <sheets>
    <sheet name="Tabelle1" sheetId="2" r:id="rId1"/>
  </sheets>
  <definedNames>
    <definedName name="_xlnm.Print_Area" localSheetId="0">Tabelle1!$A$1:$AD$107</definedName>
    <definedName name="_xlnm.Print_Titles" localSheetId="0">Tabelle1!$1:$3</definedName>
  </definedNames>
  <calcPr calcId="162913" fullCalcOnLoad="1"/>
</workbook>
</file>

<file path=xl/calcChain.xml><?xml version="1.0" encoding="utf-8"?>
<calcChain xmlns="http://schemas.openxmlformats.org/spreadsheetml/2006/main">
  <c r="Q13" i="2" l="1"/>
  <c r="X13" i="2" s="1"/>
  <c r="Q84" i="2"/>
  <c r="U84" i="2" s="1"/>
  <c r="U89" i="2" s="1"/>
  <c r="AB89" i="2" s="1"/>
  <c r="Q80" i="2"/>
  <c r="AB80" i="2" s="1"/>
  <c r="Q61" i="2"/>
  <c r="U61" i="2" s="1"/>
  <c r="U66" i="2" s="1"/>
  <c r="AB66" i="2" s="1"/>
  <c r="Q48" i="2"/>
  <c r="U48" i="2" s="1"/>
  <c r="U53" i="2" s="1"/>
  <c r="AB53" i="2" s="1"/>
  <c r="Q69" i="2"/>
  <c r="U69" i="2" s="1"/>
  <c r="U74" i="2" s="1"/>
  <c r="AB74" i="2" s="1"/>
  <c r="Q37" i="2"/>
  <c r="X37" i="2" s="1"/>
  <c r="X45" i="2" s="1"/>
  <c r="AB45" i="2" s="1"/>
  <c r="Q26" i="2"/>
  <c r="X26" i="2" s="1"/>
  <c r="X34" i="2" s="1"/>
  <c r="AB34" i="2" s="1"/>
  <c r="Q86" i="2"/>
  <c r="U86" i="2" s="1"/>
  <c r="Q77" i="2"/>
  <c r="AB77" i="2" s="1"/>
  <c r="X41" i="2"/>
  <c r="X30" i="2"/>
  <c r="U20" i="2"/>
  <c r="X20" i="2" s="1"/>
  <c r="X23" i="2" l="1"/>
  <c r="AB23" i="2" s="1"/>
  <c r="H99" i="2" l="1"/>
  <c r="H98" i="2"/>
  <c r="AB92" i="2"/>
  <c r="AB95" i="2" s="1"/>
  <c r="H100" i="2" l="1"/>
</calcChain>
</file>

<file path=xl/sharedStrings.xml><?xml version="1.0" encoding="utf-8"?>
<sst xmlns="http://schemas.openxmlformats.org/spreadsheetml/2006/main" count="140" uniqueCount="66">
  <si>
    <t>a</t>
  </si>
  <si>
    <t>Qualifikationsverfahren</t>
  </si>
  <si>
    <t>Fächer</t>
  </si>
  <si>
    <t>Erfahrungsnoten</t>
  </si>
  <si>
    <t>Qualifikations-
Verfahren</t>
  </si>
  <si>
    <t>Noten-
aus-
weis</t>
  </si>
  <si>
    <t>1. Semester</t>
  </si>
  <si>
    <t>2. Semester</t>
  </si>
  <si>
    <t>Total</t>
  </si>
  <si>
    <t>Prüfungs-
noten</t>
  </si>
  <si>
    <t>Fachnoten</t>
  </si>
  <si>
    <t>1)</t>
  </si>
  <si>
    <t>:2=</t>
  </si>
  <si>
    <t>ERFA</t>
  </si>
  <si>
    <t>schriftlich</t>
  </si>
  <si>
    <t>mündlich</t>
  </si>
  <si>
    <t>Summe</t>
  </si>
  <si>
    <t>2)</t>
  </si>
  <si>
    <t>FCE</t>
  </si>
  <si>
    <t>d</t>
  </si>
  <si>
    <t>e</t>
  </si>
  <si>
    <t>f</t>
  </si>
  <si>
    <t>Mathematik</t>
  </si>
  <si>
    <t>g</t>
  </si>
  <si>
    <t>Finanz- und Rechnungswesen</t>
  </si>
  <si>
    <t>h</t>
  </si>
  <si>
    <t>i</t>
  </si>
  <si>
    <t>j</t>
  </si>
  <si>
    <t>Total der Fachnoten</t>
  </si>
  <si>
    <t>k</t>
  </si>
  <si>
    <t>Gesamtnotenschnitt</t>
  </si>
  <si>
    <t>1)
3)</t>
  </si>
  <si>
    <t>3)</t>
  </si>
  <si>
    <t>Auf 2 Dezimalen berechnen und auf 1 Dezimale runden.</t>
  </si>
  <si>
    <t xml:space="preserve">Die schulische Prüfung gilt als bestanden, wenn </t>
  </si>
  <si>
    <t>1. der Gesamtnotenschnitt mindestens 4,0 beträgt</t>
  </si>
  <si>
    <t xml:space="preserve">2. nicht mehr als 2 Fachnoten ungenügend sind </t>
  </si>
  <si>
    <t>3. die Summe der negativen  Notenabweichungen nicht mehr als 2 Notenpunkte beträgt</t>
  </si>
  <si>
    <t>Kaufmännische Berufsfachschule</t>
  </si>
  <si>
    <t>Anzahl ungenügende Fachnoten</t>
  </si>
  <si>
    <t>Summe der negativen Notenabweichungen</t>
  </si>
  <si>
    <t>Deutsch</t>
  </si>
  <si>
    <t>Geschichte und Politik</t>
  </si>
  <si>
    <t>Wirtschaft und Recht</t>
  </si>
  <si>
    <t>Technik und Umwelt</t>
  </si>
  <si>
    <t>Interdisziplinäres Arbeiten</t>
  </si>
  <si>
    <t>Interdiziplinäres Arbeiten am Fach</t>
  </si>
  <si>
    <t>Total der Fachnoten: 9=</t>
  </si>
  <si>
    <t>Franz</t>
  </si>
  <si>
    <t>Engl</t>
  </si>
  <si>
    <t>Mittelwert Erfa-Noten</t>
  </si>
  <si>
    <t>b</t>
  </si>
  <si>
    <t xml:space="preserve">Französisch </t>
  </si>
  <si>
    <t>entweder</t>
  </si>
  <si>
    <t>Prüfungsnote</t>
  </si>
  <si>
    <t>oder</t>
  </si>
  <si>
    <t>DELF B2</t>
  </si>
  <si>
    <t>c</t>
  </si>
  <si>
    <t>Englisch</t>
  </si>
  <si>
    <t>Auf halbe Noten runden, respektiv ganze Noten runden</t>
  </si>
  <si>
    <t>Interdisziplinäre Projektarbeit</t>
  </si>
  <si>
    <t>IDAF</t>
  </si>
  <si>
    <t>IDPA</t>
  </si>
  <si>
    <t>Maturitätsprüfung</t>
  </si>
  <si>
    <t>Solothurn und Olten</t>
  </si>
  <si>
    <t>Berufsmaturität nach der Lehre (BM 2), Vollzeit (BM2WI)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</si>
</sst>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0.0"/>
  </numFmts>
  <fonts count="18">
    <font>
      <sz val="10"/>
      <name val="Arial"/>
    </font>
    <font>
      <b/>
      <sz val="9"/>
      <name val="Frutiger 55 Roman"/>
      <family val="2"/>
    </font>
    <font>
      <b/>
      <i/>
      <sz val="9"/>
      <name val="Frutiger 55 Roman"/>
      <family val="2"/>
    </font>
    <font>
      <sz val="8"/>
      <name val="Frutiger 55 Roman"/>
      <family val="2"/>
    </font>
    <font>
      <b/>
      <sz val="8"/>
      <name val="Frutiger 55 Roman"/>
      <family val="2"/>
    </font>
    <font>
      <b/>
      <sz val="14"/>
      <name val="Frutiger 55 Roman"/>
      <family val="2"/>
    </font>
    <font>
      <sz val="4"/>
      <name val="Frutiger 55 Roman"/>
      <family val="2"/>
    </font>
    <font>
      <sz val="5"/>
      <name val="Frutiger 55 Roman"/>
      <family val="2"/>
    </font>
    <font>
      <b/>
      <sz val="4"/>
      <name val="Frutiger 55 Roman"/>
      <family val="2"/>
    </font>
    <font>
      <sz val="6.5"/>
      <name val="Frutiger 55 Roman"/>
      <family val="2"/>
    </font>
    <font>
      <sz val="7.5"/>
      <name val="Frutiger 55 Roman"/>
      <family val="2"/>
    </font>
    <font>
      <sz val="7"/>
      <name val="Frutiger 55 Roman"/>
      <family val="2"/>
    </font>
    <font>
      <sz val="10"/>
      <name val="Arial"/>
      <family val="2"/>
    </font>
    <font>
      <sz val="4.5"/>
      <name val="Frutiger 55 Roman"/>
      <family val="2"/>
    </font>
    <font>
      <sz val="6"/>
      <name val="Frutiger 55 Roman"/>
      <family val="2"/>
    </font>
    <font>
      <sz val="8"/>
      <color theme="0"/>
      <name val="Frutiger 55 Roman"/>
      <family val="2"/>
    </font>
    <font>
      <b/>
      <sz val="8"/>
      <color rgb="FFFF0000"/>
      <name val="Frutiger 55 Roman"/>
      <family val="2"/>
    </font>
    <font>
      <b/>
      <sz val="8"/>
      <color rgb="FF00B050"/>
      <name val="Frutiger 55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24">
    <xf numFmtId="0" fontId="0" fillId="0" borderId="0" xfId="0"/>
    <xf numFmtId="0" fontId="3" fillId="0" borderId="0" xfId="0" applyFont="1" applyBorder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3" fillId="0" borderId="0" xfId="1" applyFont="1" applyAlignment="1" applyProtection="1">
      <alignment vertical="top"/>
    </xf>
    <xf numFmtId="0" fontId="6" fillId="0" borderId="0" xfId="1" applyFont="1" applyAlignment="1" applyProtection="1">
      <alignment horizontal="right" vertical="top"/>
    </xf>
    <xf numFmtId="0" fontId="3" fillId="0" borderId="0" xfId="1" applyFont="1" applyBorder="1" applyAlignment="1" applyProtection="1">
      <alignment vertical="top"/>
    </xf>
    <xf numFmtId="0" fontId="3" fillId="0" borderId="0" xfId="1" applyFont="1" applyAlignment="1" applyProtection="1">
      <alignment vertical="top" wrapText="1"/>
    </xf>
    <xf numFmtId="0" fontId="3" fillId="0" borderId="1" xfId="1" applyFont="1" applyBorder="1" applyAlignment="1" applyProtection="1">
      <alignment vertical="top"/>
    </xf>
    <xf numFmtId="0" fontId="6" fillId="0" borderId="2" xfId="1" applyFont="1" applyBorder="1" applyAlignment="1" applyProtection="1">
      <alignment horizontal="right" vertical="top"/>
    </xf>
    <xf numFmtId="0" fontId="3" fillId="0" borderId="2" xfId="1" applyFont="1" applyBorder="1" applyAlignment="1" applyProtection="1">
      <alignment vertical="top"/>
    </xf>
    <xf numFmtId="0" fontId="4" fillId="0" borderId="3" xfId="1" applyFont="1" applyBorder="1" applyAlignment="1" applyProtection="1">
      <alignment horizontal="center" vertical="top"/>
    </xf>
    <xf numFmtId="0" fontId="4" fillId="0" borderId="0" xfId="1" applyFont="1" applyBorder="1" applyAlignment="1" applyProtection="1">
      <alignment horizontal="center" vertical="top"/>
    </xf>
    <xf numFmtId="0" fontId="4" fillId="0" borderId="3" xfId="1" applyFont="1" applyBorder="1" applyAlignment="1" applyProtection="1">
      <alignment vertical="top"/>
    </xf>
    <xf numFmtId="0" fontId="8" fillId="0" borderId="0" xfId="1" applyFont="1" applyBorder="1" applyAlignment="1" applyProtection="1">
      <alignment horizontal="right" vertical="top"/>
    </xf>
    <xf numFmtId="0" fontId="4" fillId="0" borderId="0" xfId="1" applyFont="1" applyBorder="1" applyAlignment="1" applyProtection="1">
      <alignment vertical="top"/>
    </xf>
    <xf numFmtId="0" fontId="4" fillId="0" borderId="0" xfId="1" applyFont="1" applyAlignment="1" applyProtection="1">
      <alignment vertical="top"/>
    </xf>
    <xf numFmtId="0" fontId="3" fillId="0" borderId="0" xfId="1" applyFont="1" applyBorder="1" applyAlignment="1" applyProtection="1">
      <alignment horizontal="center" textRotation="90"/>
    </xf>
    <xf numFmtId="0" fontId="3" fillId="0" borderId="3" xfId="1" applyFont="1" applyBorder="1" applyAlignment="1" applyProtection="1">
      <alignment horizontal="center" textRotation="90"/>
    </xf>
    <xf numFmtId="0" fontId="3" fillId="0" borderId="4" xfId="1" applyFont="1" applyBorder="1" applyAlignment="1" applyProtection="1">
      <alignment horizontal="center" textRotation="90"/>
    </xf>
    <xf numFmtId="0" fontId="3" fillId="0" borderId="0" xfId="1" applyFont="1" applyAlignment="1" applyProtection="1">
      <alignment horizontal="center" textRotation="90"/>
    </xf>
    <xf numFmtId="0" fontId="3" fillId="0" borderId="5" xfId="1" applyFont="1" applyBorder="1" applyAlignment="1" applyProtection="1">
      <alignment horizontal="center" textRotation="90"/>
    </xf>
    <xf numFmtId="0" fontId="3" fillId="0" borderId="6" xfId="1" applyFont="1" applyBorder="1" applyAlignment="1" applyProtection="1">
      <alignment horizontal="center" textRotation="90"/>
    </xf>
    <xf numFmtId="0" fontId="3" fillId="0" borderId="7" xfId="1" applyFont="1" applyBorder="1" applyAlignment="1" applyProtection="1">
      <alignment horizontal="center" textRotation="90"/>
    </xf>
    <xf numFmtId="0" fontId="3" fillId="0" borderId="8" xfId="1" applyFont="1" applyBorder="1" applyAlignment="1" applyProtection="1">
      <alignment vertical="top"/>
    </xf>
    <xf numFmtId="0" fontId="3" fillId="0" borderId="3" xfId="1" applyFont="1" applyBorder="1" applyAlignment="1" applyProtection="1">
      <alignment vertical="top"/>
    </xf>
    <xf numFmtId="0" fontId="3" fillId="0" borderId="0" xfId="1" applyFont="1" applyBorder="1" applyAlignment="1" applyProtection="1">
      <alignment vertical="center"/>
    </xf>
    <xf numFmtId="0" fontId="3" fillId="2" borderId="9" xfId="1" applyFont="1" applyFill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/>
    </xf>
    <xf numFmtId="170" fontId="3" fillId="2" borderId="10" xfId="1" applyNumberFormat="1" applyFont="1" applyFill="1" applyBorder="1" applyAlignment="1" applyProtection="1">
      <alignment horizontal="center" vertical="center"/>
    </xf>
    <xf numFmtId="0" fontId="6" fillId="2" borderId="11" xfId="1" applyFont="1" applyFill="1" applyBorder="1" applyAlignment="1" applyProtection="1">
      <alignment horizontal="right" vertical="top"/>
    </xf>
    <xf numFmtId="0" fontId="6" fillId="0" borderId="0" xfId="1" applyFont="1" applyBorder="1" applyAlignment="1" applyProtection="1">
      <alignment horizontal="right" vertical="top"/>
    </xf>
    <xf numFmtId="0" fontId="3" fillId="0" borderId="4" xfId="1" applyFont="1" applyBorder="1" applyAlignment="1" applyProtection="1">
      <alignment vertical="top"/>
    </xf>
    <xf numFmtId="0" fontId="7" fillId="0" borderId="3" xfId="1" applyFont="1" applyBorder="1" applyAlignment="1" applyProtection="1">
      <alignment vertical="top"/>
    </xf>
    <xf numFmtId="0" fontId="7" fillId="0" borderId="0" xfId="1" applyFont="1" applyBorder="1" applyAlignment="1" applyProtection="1">
      <alignment vertical="top"/>
    </xf>
    <xf numFmtId="0" fontId="7" fillId="0" borderId="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top"/>
    </xf>
    <xf numFmtId="0" fontId="7" fillId="0" borderId="4" xfId="1" applyFont="1" applyBorder="1" applyAlignment="1" applyProtection="1">
      <alignment vertical="top"/>
    </xf>
    <xf numFmtId="0" fontId="7" fillId="0" borderId="0" xfId="1" applyFont="1" applyAlignment="1" applyProtection="1">
      <alignment vertical="top"/>
    </xf>
    <xf numFmtId="0" fontId="3" fillId="3" borderId="10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right" vertical="top"/>
    </xf>
    <xf numFmtId="170" fontId="3" fillId="4" borderId="10" xfId="1" applyNumberFormat="1" applyFont="1" applyFill="1" applyBorder="1" applyAlignment="1" applyProtection="1">
      <alignment horizontal="center" vertical="center"/>
    </xf>
    <xf numFmtId="0" fontId="6" fillId="4" borderId="11" xfId="1" applyFont="1" applyFill="1" applyBorder="1" applyAlignment="1" applyProtection="1">
      <alignment horizontal="right" vertical="top"/>
    </xf>
    <xf numFmtId="170" fontId="3" fillId="4" borderId="10" xfId="1" applyNumberFormat="1" applyFont="1" applyFill="1" applyBorder="1" applyAlignment="1" applyProtection="1">
      <alignment horizontal="right" vertical="center"/>
    </xf>
    <xf numFmtId="0" fontId="7" fillId="0" borderId="5" xfId="1" applyFont="1" applyBorder="1" applyAlignment="1" applyProtection="1">
      <alignment vertical="top"/>
    </xf>
    <xf numFmtId="0" fontId="7" fillId="0" borderId="6" xfId="1" applyFont="1" applyBorder="1" applyAlignment="1" applyProtection="1">
      <alignment vertical="top"/>
    </xf>
    <xf numFmtId="0" fontId="7" fillId="0" borderId="7" xfId="1" applyFont="1" applyBorder="1" applyAlignment="1" applyProtection="1">
      <alignment vertical="top"/>
    </xf>
    <xf numFmtId="0" fontId="3" fillId="0" borderId="2" xfId="1" applyFont="1" applyFill="1" applyBorder="1" applyAlignment="1" applyProtection="1">
      <alignment vertical="top"/>
    </xf>
    <xf numFmtId="0" fontId="3" fillId="0" borderId="0" xfId="1" applyFont="1" applyFill="1" applyBorder="1" applyAlignment="1" applyProtection="1">
      <alignment vertical="center"/>
    </xf>
    <xf numFmtId="170" fontId="3" fillId="0" borderId="2" xfId="1" applyNumberFormat="1" applyFont="1" applyBorder="1" applyAlignment="1" applyProtection="1">
      <alignment horizontal="center" vertical="center"/>
    </xf>
    <xf numFmtId="0" fontId="15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top"/>
    </xf>
    <xf numFmtId="0" fontId="4" fillId="0" borderId="0" xfId="1" applyFont="1" applyBorder="1" applyAlignment="1" applyProtection="1">
      <alignment horizontal="center" vertical="center"/>
    </xf>
    <xf numFmtId="0" fontId="3" fillId="3" borderId="10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right" vertical="top"/>
    </xf>
    <xf numFmtId="0" fontId="3" fillId="5" borderId="10" xfId="1" applyFont="1" applyFill="1" applyBorder="1" applyAlignment="1" applyProtection="1">
      <alignment horizontal="center" vertical="center"/>
      <protection locked="0"/>
    </xf>
    <xf numFmtId="0" fontId="3" fillId="5" borderId="11" xfId="1" applyFont="1" applyFill="1" applyBorder="1" applyAlignment="1" applyProtection="1">
      <alignment horizontal="center" vertical="center"/>
      <protection locked="0"/>
    </xf>
    <xf numFmtId="0" fontId="13" fillId="0" borderId="3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vertical="center" wrapText="1"/>
    </xf>
    <xf numFmtId="0" fontId="7" fillId="0" borderId="12" xfId="1" applyFont="1" applyBorder="1" applyAlignment="1" applyProtection="1">
      <alignment vertical="top"/>
    </xf>
    <xf numFmtId="0" fontId="7" fillId="0" borderId="6" xfId="1" applyFont="1" applyFill="1" applyBorder="1" applyAlignment="1" applyProtection="1">
      <alignment vertical="top"/>
    </xf>
    <xf numFmtId="170" fontId="3" fillId="0" borderId="0" xfId="1" applyNumberFormat="1" applyFont="1" applyBorder="1" applyAlignment="1" applyProtection="1">
      <alignment vertical="center"/>
    </xf>
    <xf numFmtId="170" fontId="3" fillId="0" borderId="0" xfId="1" applyNumberFormat="1" applyFont="1" applyFill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vertical="center" wrapText="1"/>
    </xf>
    <xf numFmtId="0" fontId="9" fillId="0" borderId="2" xfId="1" applyFont="1" applyFill="1" applyBorder="1" applyAlignment="1" applyProtection="1">
      <alignment vertical="center" wrapText="1"/>
    </xf>
    <xf numFmtId="0" fontId="9" fillId="0" borderId="8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top"/>
    </xf>
    <xf numFmtId="0" fontId="9" fillId="0" borderId="3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vertical="center"/>
    </xf>
    <xf numFmtId="0" fontId="13" fillId="0" borderId="0" xfId="1" applyFont="1" applyBorder="1" applyAlignment="1" applyProtection="1">
      <alignment horizontal="center" vertical="center"/>
    </xf>
    <xf numFmtId="0" fontId="9" fillId="0" borderId="12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vertical="top"/>
    </xf>
    <xf numFmtId="0" fontId="3" fillId="0" borderId="0" xfId="1" applyFont="1" applyFill="1" applyAlignment="1" applyProtection="1">
      <alignment vertical="top"/>
    </xf>
    <xf numFmtId="170" fontId="3" fillId="0" borderId="0" xfId="1" applyNumberFormat="1" applyFont="1" applyFill="1" applyBorder="1" applyAlignment="1" applyProtection="1">
      <alignment vertical="center"/>
    </xf>
    <xf numFmtId="170" fontId="3" fillId="2" borderId="10" xfId="1" applyNumberFormat="1" applyFont="1" applyFill="1" applyBorder="1" applyAlignment="1" applyProtection="1">
      <alignment horizontal="right" vertical="center"/>
    </xf>
    <xf numFmtId="0" fontId="6" fillId="2" borderId="11" xfId="1" applyFont="1" applyFill="1" applyBorder="1" applyAlignment="1" applyProtection="1">
      <alignment horizontal="left" vertical="top" wrapText="1"/>
    </xf>
    <xf numFmtId="1" fontId="16" fillId="0" borderId="0" xfId="1" applyNumberFormat="1" applyFont="1" applyAlignment="1" applyProtection="1">
      <alignment horizontal="left" vertical="top"/>
    </xf>
    <xf numFmtId="1" fontId="16" fillId="0" borderId="0" xfId="1" applyNumberFormat="1" applyFont="1" applyAlignment="1" applyProtection="1">
      <alignment vertical="top"/>
    </xf>
    <xf numFmtId="1" fontId="3" fillId="0" borderId="0" xfId="1" applyNumberFormat="1" applyFont="1" applyAlignment="1" applyProtection="1">
      <alignment vertical="top"/>
    </xf>
    <xf numFmtId="1" fontId="15" fillId="0" borderId="0" xfId="1" applyNumberFormat="1" applyFont="1" applyAlignment="1" applyProtection="1">
      <alignment vertical="top"/>
    </xf>
    <xf numFmtId="170" fontId="15" fillId="0" borderId="0" xfId="1" applyNumberFormat="1" applyFont="1" applyAlignment="1" applyProtection="1">
      <alignment vertical="top"/>
    </xf>
    <xf numFmtId="170" fontId="3" fillId="0" borderId="0" xfId="1" applyNumberFormat="1" applyFont="1" applyAlignment="1" applyProtection="1">
      <alignment vertical="top"/>
    </xf>
    <xf numFmtId="0" fontId="17" fillId="0" borderId="0" xfId="1" applyFont="1" applyAlignment="1" applyProtection="1">
      <alignment horizontal="left" vertical="top"/>
    </xf>
    <xf numFmtId="0" fontId="15" fillId="0" borderId="0" xfId="1" applyFont="1" applyAlignment="1" applyProtection="1">
      <alignment vertical="top"/>
    </xf>
    <xf numFmtId="0" fontId="3" fillId="0" borderId="0" xfId="1" applyFont="1" applyAlignment="1" applyProtection="1">
      <alignment horizontal="left" vertical="top"/>
    </xf>
    <xf numFmtId="0" fontId="14" fillId="0" borderId="0" xfId="1" applyFont="1" applyBorder="1" applyAlignment="1" applyProtection="1">
      <alignment horizontal="right" vertical="center"/>
    </xf>
    <xf numFmtId="0" fontId="3" fillId="0" borderId="0" xfId="1" applyFont="1" applyAlignment="1" applyProtection="1">
      <alignment horizontal="left" vertical="top"/>
    </xf>
    <xf numFmtId="0" fontId="12" fillId="0" borderId="0" xfId="1" applyAlignment="1" applyProtection="1">
      <alignment horizontal="left" vertical="top"/>
    </xf>
    <xf numFmtId="0" fontId="10" fillId="0" borderId="3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left" vertical="center"/>
    </xf>
    <xf numFmtId="0" fontId="7" fillId="0" borderId="6" xfId="1" applyFont="1" applyBorder="1" applyAlignment="1" applyProtection="1">
      <alignment horizontal="center" vertical="top"/>
    </xf>
    <xf numFmtId="0" fontId="7" fillId="0" borderId="6" xfId="1" applyFont="1" applyFill="1" applyBorder="1" applyAlignment="1" applyProtection="1">
      <alignment horizontal="center" vertical="top"/>
    </xf>
    <xf numFmtId="0" fontId="3" fillId="0" borderId="0" xfId="1" applyFont="1" applyBorder="1" applyAlignment="1" applyProtection="1">
      <alignment horizontal="left" vertical="top"/>
    </xf>
    <xf numFmtId="0" fontId="7" fillId="0" borderId="0" xfId="1" applyFont="1" applyBorder="1" applyAlignment="1" applyProtection="1">
      <alignment horizontal="center" vertical="top"/>
    </xf>
    <xf numFmtId="0" fontId="7" fillId="0" borderId="0" xfId="1" applyFont="1" applyFill="1" applyBorder="1" applyAlignment="1" applyProtection="1">
      <alignment horizontal="center" vertical="top"/>
    </xf>
    <xf numFmtId="0" fontId="3" fillId="0" borderId="0" xfId="1" applyFont="1" applyBorder="1" applyAlignment="1" applyProtection="1">
      <alignment horizontal="center" vertical="top"/>
    </xf>
    <xf numFmtId="0" fontId="3" fillId="0" borderId="12" xfId="1" applyFont="1" applyBorder="1" applyAlignment="1" applyProtection="1">
      <alignment horizontal="center" vertical="top"/>
    </xf>
    <xf numFmtId="0" fontId="7" fillId="0" borderId="12" xfId="1" applyFont="1" applyBorder="1" applyAlignment="1" applyProtection="1">
      <alignment horizontal="center" vertical="top"/>
    </xf>
    <xf numFmtId="0" fontId="7" fillId="0" borderId="2" xfId="1" applyFont="1" applyBorder="1" applyAlignment="1" applyProtection="1">
      <alignment horizontal="center" vertical="top"/>
    </xf>
    <xf numFmtId="0" fontId="3" fillId="0" borderId="0" xfId="1" applyFont="1" applyBorder="1" applyAlignment="1" applyProtection="1">
      <alignment horizontal="center" textRotation="90" wrapText="1"/>
    </xf>
    <xf numFmtId="0" fontId="3" fillId="0" borderId="0" xfId="1" applyFont="1" applyBorder="1" applyAlignment="1" applyProtection="1">
      <alignment horizontal="center" textRotation="90"/>
    </xf>
    <xf numFmtId="0" fontId="3" fillId="0" borderId="6" xfId="1" applyFont="1" applyBorder="1" applyAlignment="1" applyProtection="1">
      <alignment horizontal="center" textRotation="90"/>
    </xf>
    <xf numFmtId="0" fontId="3" fillId="0" borderId="6" xfId="1" applyFont="1" applyBorder="1" applyAlignment="1" applyProtection="1">
      <alignment horizontal="center" textRotation="90" wrapText="1"/>
    </xf>
    <xf numFmtId="0" fontId="3" fillId="0" borderId="1" xfId="1" applyFont="1" applyBorder="1" applyAlignment="1" applyProtection="1">
      <alignment horizontal="center" vertical="top"/>
    </xf>
    <xf numFmtId="0" fontId="3" fillId="0" borderId="2" xfId="1" applyFont="1" applyBorder="1" applyAlignment="1" applyProtection="1">
      <alignment horizontal="center" vertical="top"/>
    </xf>
    <xf numFmtId="0" fontId="3" fillId="0" borderId="2" xfId="1" applyFont="1" applyBorder="1" applyAlignment="1" applyProtection="1">
      <alignment horizontal="center" vertical="top" wrapText="1"/>
    </xf>
    <xf numFmtId="0" fontId="3" fillId="0" borderId="1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4" fillId="0" borderId="3" xfId="1" applyFont="1" applyBorder="1" applyAlignment="1" applyProtection="1">
      <alignment horizontal="center" vertical="top"/>
    </xf>
    <xf numFmtId="0" fontId="4" fillId="0" borderId="0" xfId="1" applyFont="1" applyBorder="1" applyAlignment="1" applyProtection="1">
      <alignment horizontal="center" vertical="top"/>
    </xf>
    <xf numFmtId="0" fontId="4" fillId="0" borderId="0" xfId="1" applyFont="1" applyBorder="1" applyAlignment="1" applyProtection="1">
      <alignment horizontal="center" vertical="top" wrapText="1"/>
    </xf>
    <xf numFmtId="0" fontId="4" fillId="0" borderId="4" xfId="1" applyFont="1" applyBorder="1" applyAlignment="1" applyProtection="1">
      <alignment horizontal="center" vertical="top" wrapText="1"/>
    </xf>
    <xf numFmtId="0" fontId="4" fillId="0" borderId="3" xfId="1" applyFont="1" applyBorder="1" applyAlignment="1" applyProtection="1">
      <alignment horizontal="center" vertical="top" wrapText="1"/>
    </xf>
    <xf numFmtId="0" fontId="3" fillId="0" borderId="4" xfId="1" applyFont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top"/>
    </xf>
    <xf numFmtId="0" fontId="7" fillId="0" borderId="4" xfId="1" applyFont="1" applyBorder="1" applyAlignment="1" applyProtection="1">
      <alignment horizontal="left" vertical="top"/>
    </xf>
    <xf numFmtId="0" fontId="3" fillId="0" borderId="6" xfId="1" applyFont="1" applyBorder="1" applyAlignment="1" applyProtection="1">
      <alignment horizontal="center" vertical="top"/>
    </xf>
  </cellXfs>
  <cellStyles count="2">
    <cellStyle name="Standard" xfId="0" builtinId="0"/>
    <cellStyle name="Standard 2" xfId="1"/>
  </cellStyles>
  <dxfs count="5"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12</xdr:row>
      <xdr:rowOff>85725</xdr:rowOff>
    </xdr:from>
    <xdr:to>
      <xdr:col>22</xdr:col>
      <xdr:colOff>142875</xdr:colOff>
      <xdr:row>12</xdr:row>
      <xdr:rowOff>85725</xdr:rowOff>
    </xdr:to>
    <xdr:sp macro="" textlink="">
      <xdr:nvSpPr>
        <xdr:cNvPr id="2511" name="Line 3"/>
        <xdr:cNvSpPr>
          <a:spLocks noChangeShapeType="1"/>
        </xdr:cNvSpPr>
      </xdr:nvSpPr>
      <xdr:spPr bwMode="auto">
        <a:xfrm>
          <a:off x="4581525" y="21145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38100</xdr:colOff>
      <xdr:row>36</xdr:row>
      <xdr:rowOff>85725</xdr:rowOff>
    </xdr:from>
    <xdr:to>
      <xdr:col>22</xdr:col>
      <xdr:colOff>161925</xdr:colOff>
      <xdr:row>36</xdr:row>
      <xdr:rowOff>85725</xdr:rowOff>
    </xdr:to>
    <xdr:sp macro="" textlink="">
      <xdr:nvSpPr>
        <xdr:cNvPr id="2512" name="Line 6"/>
        <xdr:cNvSpPr>
          <a:spLocks noChangeShapeType="1"/>
        </xdr:cNvSpPr>
      </xdr:nvSpPr>
      <xdr:spPr bwMode="auto">
        <a:xfrm>
          <a:off x="4600575" y="590550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73</xdr:row>
      <xdr:rowOff>85725</xdr:rowOff>
    </xdr:from>
    <xdr:to>
      <xdr:col>25</xdr:col>
      <xdr:colOff>152400</xdr:colOff>
      <xdr:row>73</xdr:row>
      <xdr:rowOff>85725</xdr:rowOff>
    </xdr:to>
    <xdr:sp macro="" textlink="">
      <xdr:nvSpPr>
        <xdr:cNvPr id="2513" name="Line 15"/>
        <xdr:cNvSpPr>
          <a:spLocks noChangeShapeType="1"/>
        </xdr:cNvSpPr>
      </xdr:nvSpPr>
      <xdr:spPr bwMode="auto">
        <a:xfrm>
          <a:off x="5324475" y="119634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52</xdr:row>
      <xdr:rowOff>85725</xdr:rowOff>
    </xdr:from>
    <xdr:to>
      <xdr:col>25</xdr:col>
      <xdr:colOff>152400</xdr:colOff>
      <xdr:row>52</xdr:row>
      <xdr:rowOff>85725</xdr:rowOff>
    </xdr:to>
    <xdr:sp macro="" textlink="">
      <xdr:nvSpPr>
        <xdr:cNvPr id="2514" name="Line 19"/>
        <xdr:cNvSpPr>
          <a:spLocks noChangeShapeType="1"/>
        </xdr:cNvSpPr>
      </xdr:nvSpPr>
      <xdr:spPr bwMode="auto">
        <a:xfrm>
          <a:off x="5324475" y="852487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65</xdr:row>
      <xdr:rowOff>85725</xdr:rowOff>
    </xdr:from>
    <xdr:to>
      <xdr:col>25</xdr:col>
      <xdr:colOff>152400</xdr:colOff>
      <xdr:row>65</xdr:row>
      <xdr:rowOff>85725</xdr:rowOff>
    </xdr:to>
    <xdr:sp macro="" textlink="">
      <xdr:nvSpPr>
        <xdr:cNvPr id="2515" name="Line 21"/>
        <xdr:cNvSpPr>
          <a:spLocks noChangeShapeType="1"/>
        </xdr:cNvSpPr>
      </xdr:nvSpPr>
      <xdr:spPr bwMode="auto">
        <a:xfrm>
          <a:off x="5324475" y="107918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79</xdr:row>
      <xdr:rowOff>95250</xdr:rowOff>
    </xdr:from>
    <xdr:to>
      <xdr:col>25</xdr:col>
      <xdr:colOff>171450</xdr:colOff>
      <xdr:row>79</xdr:row>
      <xdr:rowOff>95250</xdr:rowOff>
    </xdr:to>
    <xdr:sp macro="" textlink="">
      <xdr:nvSpPr>
        <xdr:cNvPr id="2516" name="Line 22"/>
        <xdr:cNvSpPr>
          <a:spLocks noChangeShapeType="1"/>
        </xdr:cNvSpPr>
      </xdr:nvSpPr>
      <xdr:spPr bwMode="auto">
        <a:xfrm>
          <a:off x="4800600" y="12792075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88</xdr:row>
      <xdr:rowOff>85725</xdr:rowOff>
    </xdr:from>
    <xdr:to>
      <xdr:col>25</xdr:col>
      <xdr:colOff>152400</xdr:colOff>
      <xdr:row>88</xdr:row>
      <xdr:rowOff>85725</xdr:rowOff>
    </xdr:to>
    <xdr:sp macro="" textlink="">
      <xdr:nvSpPr>
        <xdr:cNvPr id="2517" name="Line 21"/>
        <xdr:cNvSpPr>
          <a:spLocks noChangeShapeType="1"/>
        </xdr:cNvSpPr>
      </xdr:nvSpPr>
      <xdr:spPr bwMode="auto">
        <a:xfrm>
          <a:off x="5324475" y="140017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28575</xdr:colOff>
      <xdr:row>76</xdr:row>
      <xdr:rowOff>123825</xdr:rowOff>
    </xdr:from>
    <xdr:to>
      <xdr:col>25</xdr:col>
      <xdr:colOff>161925</xdr:colOff>
      <xdr:row>76</xdr:row>
      <xdr:rowOff>123825</xdr:rowOff>
    </xdr:to>
    <xdr:sp macro="" textlink="">
      <xdr:nvSpPr>
        <xdr:cNvPr id="2518" name="Line 22"/>
        <xdr:cNvSpPr>
          <a:spLocks noChangeShapeType="1"/>
        </xdr:cNvSpPr>
      </xdr:nvSpPr>
      <xdr:spPr bwMode="auto">
        <a:xfrm>
          <a:off x="4819650" y="12411075"/>
          <a:ext cx="98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</xdr:colOff>
      <xdr:row>25</xdr:row>
      <xdr:rowOff>85725</xdr:rowOff>
    </xdr:from>
    <xdr:to>
      <xdr:col>22</xdr:col>
      <xdr:colOff>152400</xdr:colOff>
      <xdr:row>25</xdr:row>
      <xdr:rowOff>85725</xdr:rowOff>
    </xdr:to>
    <xdr:sp macro="" textlink="">
      <xdr:nvSpPr>
        <xdr:cNvPr id="2519" name="Line 5"/>
        <xdr:cNvSpPr>
          <a:spLocks noChangeShapeType="1"/>
        </xdr:cNvSpPr>
      </xdr:nvSpPr>
      <xdr:spPr bwMode="auto">
        <a:xfrm>
          <a:off x="4591050" y="4048125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</xdr:colOff>
      <xdr:row>28</xdr:row>
      <xdr:rowOff>0</xdr:rowOff>
    </xdr:from>
    <xdr:to>
      <xdr:col>23</xdr:col>
      <xdr:colOff>9525</xdr:colOff>
      <xdr:row>32</xdr:row>
      <xdr:rowOff>0</xdr:rowOff>
    </xdr:to>
    <xdr:grpSp>
      <xdr:nvGrpSpPr>
        <xdr:cNvPr id="2520" name="Gruppieren 13"/>
        <xdr:cNvGrpSpPr>
          <a:grpSpLocks/>
        </xdr:cNvGrpSpPr>
      </xdr:nvGrpSpPr>
      <xdr:grpSpPr bwMode="auto">
        <a:xfrm>
          <a:off x="4752242" y="4572000"/>
          <a:ext cx="847725" cy="747346"/>
          <a:chOff x="5172806" y="4652595"/>
          <a:chExt cx="644106" cy="753495"/>
        </a:xfrm>
      </xdr:grpSpPr>
      <xdr:sp macro="" textlink="">
        <xdr:nvSpPr>
          <xdr:cNvPr id="2532" name="Line 31"/>
          <xdr:cNvSpPr>
            <a:spLocks noChangeShapeType="1"/>
          </xdr:cNvSpPr>
        </xdr:nvSpPr>
        <xdr:spPr bwMode="auto">
          <a:xfrm>
            <a:off x="5268054" y="4973383"/>
            <a:ext cx="476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33" name="Line 31"/>
          <xdr:cNvSpPr>
            <a:spLocks noChangeShapeType="1"/>
          </xdr:cNvSpPr>
        </xdr:nvSpPr>
        <xdr:spPr bwMode="auto">
          <a:xfrm>
            <a:off x="5325204" y="4664500"/>
            <a:ext cx="419100" cy="23268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feld 14"/>
          <xdr:cNvSpPr txBox="1"/>
        </xdr:nvSpPr>
        <xdr:spPr>
          <a:xfrm rot="1790979">
            <a:off x="5263739" y="4652595"/>
            <a:ext cx="553173" cy="1255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16" name="Textfeld 15"/>
          <xdr:cNvSpPr txBox="1"/>
        </xdr:nvSpPr>
        <xdr:spPr>
          <a:xfrm>
            <a:off x="5180384" y="4855459"/>
            <a:ext cx="553173" cy="1159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17" name="Textfeld 16"/>
          <xdr:cNvSpPr txBox="1"/>
        </xdr:nvSpPr>
        <xdr:spPr>
          <a:xfrm rot="20190850" flipH="1">
            <a:off x="5172806" y="5174245"/>
            <a:ext cx="613795" cy="1159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100%</a:t>
            </a:r>
          </a:p>
        </xdr:txBody>
      </xdr:sp>
      <xdr:sp macro="" textlink="">
        <xdr:nvSpPr>
          <xdr:cNvPr id="2537" name="Line 31"/>
          <xdr:cNvSpPr>
            <a:spLocks noChangeShapeType="1"/>
          </xdr:cNvSpPr>
        </xdr:nvSpPr>
        <xdr:spPr bwMode="auto">
          <a:xfrm flipV="1">
            <a:off x="5325204" y="5180211"/>
            <a:ext cx="417740" cy="2258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200025</xdr:colOff>
      <xdr:row>27</xdr:row>
      <xdr:rowOff>47625</xdr:rowOff>
    </xdr:from>
    <xdr:to>
      <xdr:col>14</xdr:col>
      <xdr:colOff>66675</xdr:colOff>
      <xdr:row>30</xdr:row>
      <xdr:rowOff>19050</xdr:rowOff>
    </xdr:to>
    <xdr:sp macro="" textlink="">
      <xdr:nvSpPr>
        <xdr:cNvPr id="2521" name="Geschweifte Klammer links 44"/>
        <xdr:cNvSpPr>
          <a:spLocks/>
        </xdr:cNvSpPr>
      </xdr:nvSpPr>
      <xdr:spPr bwMode="auto">
        <a:xfrm>
          <a:off x="3886200" y="4362450"/>
          <a:ext cx="190500" cy="609600"/>
        </a:xfrm>
        <a:prstGeom prst="leftBrace">
          <a:avLst>
            <a:gd name="adj1" fmla="val 9111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19050</xdr:colOff>
      <xdr:row>38</xdr:row>
      <xdr:rowOff>200025</xdr:rowOff>
    </xdr:from>
    <xdr:to>
      <xdr:col>23</xdr:col>
      <xdr:colOff>9525</xdr:colOff>
      <xdr:row>43</xdr:row>
      <xdr:rowOff>0</xdr:rowOff>
    </xdr:to>
    <xdr:grpSp>
      <xdr:nvGrpSpPr>
        <xdr:cNvPr id="2522" name="Gruppieren 21"/>
        <xdr:cNvGrpSpPr>
          <a:grpSpLocks/>
        </xdr:cNvGrpSpPr>
      </xdr:nvGrpSpPr>
      <xdr:grpSpPr bwMode="auto">
        <a:xfrm>
          <a:off x="4752242" y="6383948"/>
          <a:ext cx="847725" cy="796437"/>
          <a:chOff x="5172806" y="4652595"/>
          <a:chExt cx="644106" cy="753495"/>
        </a:xfrm>
      </xdr:grpSpPr>
      <xdr:sp macro="" textlink="">
        <xdr:nvSpPr>
          <xdr:cNvPr id="2526" name="Line 31"/>
          <xdr:cNvSpPr>
            <a:spLocks noChangeShapeType="1"/>
          </xdr:cNvSpPr>
        </xdr:nvSpPr>
        <xdr:spPr bwMode="auto">
          <a:xfrm>
            <a:off x="5268054" y="4973383"/>
            <a:ext cx="476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27" name="Line 31"/>
          <xdr:cNvSpPr>
            <a:spLocks noChangeShapeType="1"/>
          </xdr:cNvSpPr>
        </xdr:nvSpPr>
        <xdr:spPr bwMode="auto">
          <a:xfrm>
            <a:off x="5325204" y="4664500"/>
            <a:ext cx="419100" cy="23268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Textfeld 22"/>
          <xdr:cNvSpPr txBox="1"/>
        </xdr:nvSpPr>
        <xdr:spPr>
          <a:xfrm rot="1790979">
            <a:off x="5263739" y="4652595"/>
            <a:ext cx="553173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24" name="Textfeld 23"/>
          <xdr:cNvSpPr txBox="1"/>
        </xdr:nvSpPr>
        <xdr:spPr>
          <a:xfrm>
            <a:off x="5180384" y="4852317"/>
            <a:ext cx="553173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25" name="Textfeld 24"/>
          <xdr:cNvSpPr txBox="1"/>
        </xdr:nvSpPr>
        <xdr:spPr>
          <a:xfrm rot="20127227" flipH="1">
            <a:off x="5172806" y="5179134"/>
            <a:ext cx="613795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100%</a:t>
            </a:r>
          </a:p>
        </xdr:txBody>
      </xdr:sp>
      <xdr:sp macro="" textlink="">
        <xdr:nvSpPr>
          <xdr:cNvPr id="2531" name="Line 31"/>
          <xdr:cNvSpPr>
            <a:spLocks noChangeShapeType="1"/>
          </xdr:cNvSpPr>
        </xdr:nvSpPr>
        <xdr:spPr bwMode="auto">
          <a:xfrm flipV="1">
            <a:off x="5325204" y="5180211"/>
            <a:ext cx="417740" cy="2258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200025</xdr:colOff>
      <xdr:row>38</xdr:row>
      <xdr:rowOff>47625</xdr:rowOff>
    </xdr:from>
    <xdr:to>
      <xdr:col>14</xdr:col>
      <xdr:colOff>66675</xdr:colOff>
      <xdr:row>41</xdr:row>
      <xdr:rowOff>19050</xdr:rowOff>
    </xdr:to>
    <xdr:sp macro="" textlink="">
      <xdr:nvSpPr>
        <xdr:cNvPr id="2523" name="Geschweifte Klammer links 44"/>
        <xdr:cNvSpPr>
          <a:spLocks/>
        </xdr:cNvSpPr>
      </xdr:nvSpPr>
      <xdr:spPr bwMode="auto">
        <a:xfrm>
          <a:off x="3886200" y="6219825"/>
          <a:ext cx="190500" cy="609600"/>
        </a:xfrm>
        <a:prstGeom prst="leftBrace">
          <a:avLst>
            <a:gd name="adj1" fmla="val 9111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133350</xdr:colOff>
      <xdr:row>38</xdr:row>
      <xdr:rowOff>47625</xdr:rowOff>
    </xdr:from>
    <xdr:to>
      <xdr:col>14</xdr:col>
      <xdr:colOff>0</xdr:colOff>
      <xdr:row>41</xdr:row>
      <xdr:rowOff>19050</xdr:rowOff>
    </xdr:to>
    <xdr:sp macro="" textlink="">
      <xdr:nvSpPr>
        <xdr:cNvPr id="2524" name="Geschweifte Klammer links 44"/>
        <xdr:cNvSpPr>
          <a:spLocks/>
        </xdr:cNvSpPr>
      </xdr:nvSpPr>
      <xdr:spPr bwMode="auto">
        <a:xfrm>
          <a:off x="3819525" y="6219825"/>
          <a:ext cx="190500" cy="609600"/>
        </a:xfrm>
        <a:prstGeom prst="leftBrace">
          <a:avLst>
            <a:gd name="adj1" fmla="val 927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184637</xdr:colOff>
      <xdr:row>83</xdr:row>
      <xdr:rowOff>0</xdr:rowOff>
    </xdr:from>
    <xdr:to>
      <xdr:col>13</xdr:col>
      <xdr:colOff>233484</xdr:colOff>
      <xdr:row>86</xdr:row>
      <xdr:rowOff>44451</xdr:rowOff>
    </xdr:to>
    <xdr:sp macro="" textlink="">
      <xdr:nvSpPr>
        <xdr:cNvPr id="29" name="Textfeld 28"/>
        <xdr:cNvSpPr txBox="1"/>
      </xdr:nvSpPr>
      <xdr:spPr>
        <a:xfrm>
          <a:off x="2785695" y="13276385"/>
          <a:ext cx="1125904" cy="6012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IDAF Zeugnisnote setzt sich aus </a:t>
          </a:r>
          <a:br>
            <a:rPr lang="de-CH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CH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Einzel-IDAF-Noten zusammen</a:t>
          </a:r>
          <a:endParaRPr lang="de-CH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0</xdr:row>
          <xdr:rowOff>38100</xdr:rowOff>
        </xdr:from>
        <xdr:to>
          <xdr:col>29</xdr:col>
          <xdr:colOff>85725</xdr:colOff>
          <xdr:row>1</xdr:row>
          <xdr:rowOff>47625</xdr:rowOff>
        </xdr:to>
        <xdr:sp macro="" textlink="">
          <xdr:nvSpPr>
            <xdr:cNvPr id="2240" name="Object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-Dok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07"/>
  <sheetViews>
    <sheetView showGridLines="0" tabSelected="1" view="pageLayout" topLeftCell="A46" zoomScale="130" zoomScaleNormal="130" zoomScalePageLayoutView="130" workbookViewId="0">
      <selection activeCell="A6" sqref="A6"/>
    </sheetView>
  </sheetViews>
  <sheetFormatPr baseColWidth="10" defaultRowHeight="11.25"/>
  <cols>
    <col min="1" max="1" width="3.28515625" style="7" customWidth="1"/>
    <col min="2" max="2" width="23.140625" style="7" customWidth="1"/>
    <col min="3" max="3" width="1.7109375" style="7" customWidth="1"/>
    <col min="4" max="4" width="4.85546875" style="7" customWidth="1"/>
    <col min="5" max="5" width="0.5703125" style="7" customWidth="1"/>
    <col min="6" max="6" width="4.85546875" style="7" customWidth="1"/>
    <col min="7" max="7" width="0.5703125" style="7" customWidth="1"/>
    <col min="8" max="8" width="4.85546875" style="7" customWidth="1"/>
    <col min="9" max="9" width="0.5703125" style="7" customWidth="1"/>
    <col min="10" max="10" width="4.85546875" style="7" customWidth="1"/>
    <col min="11" max="11" width="0.5703125" style="7" customWidth="1"/>
    <col min="12" max="12" width="4.85546875" style="7" customWidth="1"/>
    <col min="13" max="13" width="0.5703125" style="7" customWidth="1"/>
    <col min="14" max="14" width="4.85546875" style="7" customWidth="1"/>
    <col min="15" max="16" width="1.7109375" style="7" customWidth="1"/>
    <col min="17" max="17" width="3.85546875" style="7" customWidth="1"/>
    <col min="18" max="18" width="1" style="8" customWidth="1"/>
    <col min="19" max="20" width="1.7109375" style="7" customWidth="1"/>
    <col min="21" max="21" width="3.85546875" style="7" customWidth="1"/>
    <col min="22" max="22" width="1" style="8" customWidth="1"/>
    <col min="23" max="23" width="3" style="7" customWidth="1"/>
    <col min="24" max="24" width="3.85546875" style="7" customWidth="1"/>
    <col min="25" max="25" width="1" style="8" customWidth="1"/>
    <col min="26" max="26" width="3" style="7" customWidth="1"/>
    <col min="27" max="27" width="1.7109375" style="7" customWidth="1"/>
    <col min="28" max="28" width="3.85546875" style="7" customWidth="1"/>
    <col min="29" max="29" width="1.42578125" style="8" customWidth="1"/>
    <col min="30" max="30" width="1.5703125" style="7" customWidth="1"/>
    <col min="31" max="16384" width="11.42578125" style="7"/>
  </cols>
  <sheetData>
    <row r="1" spans="1:32" s="2" customFormat="1" ht="12">
      <c r="A1" s="3" t="s">
        <v>38</v>
      </c>
      <c r="T1" s="4"/>
      <c r="X1" s="4"/>
      <c r="AA1" s="4"/>
      <c r="AE1" s="4"/>
    </row>
    <row r="2" spans="1:32" s="2" customFormat="1" ht="12">
      <c r="A2" s="3" t="s">
        <v>64</v>
      </c>
      <c r="T2" s="4"/>
      <c r="X2" s="4"/>
      <c r="AA2" s="4"/>
      <c r="AE2" s="4"/>
    </row>
    <row r="3" spans="1:32" s="2" customFormat="1" ht="8.25" customHeight="1">
      <c r="T3" s="4"/>
      <c r="X3" s="4"/>
      <c r="AA3" s="4"/>
      <c r="AE3" s="4"/>
    </row>
    <row r="4" spans="1:32" s="2" customFormat="1" ht="18">
      <c r="A4" s="5" t="s">
        <v>1</v>
      </c>
      <c r="T4" s="4"/>
      <c r="X4" s="4"/>
      <c r="AA4" s="4"/>
      <c r="AE4" s="4"/>
    </row>
    <row r="5" spans="1:32" s="2" customFormat="1" ht="12">
      <c r="A5" s="6" t="s">
        <v>65</v>
      </c>
      <c r="T5" s="4"/>
      <c r="X5" s="4"/>
      <c r="AA5" s="4"/>
      <c r="AE5" s="4"/>
      <c r="AF5" s="1"/>
    </row>
    <row r="6" spans="1:32" ht="6.75" customHeight="1">
      <c r="B6" s="10"/>
    </row>
    <row r="7" spans="1:32" s="9" customFormat="1" ht="2.25" customHeight="1">
      <c r="A7" s="110"/>
      <c r="B7" s="111"/>
      <c r="C7" s="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2"/>
      <c r="S7" s="13"/>
      <c r="T7" s="11"/>
      <c r="U7" s="112"/>
      <c r="V7" s="112"/>
      <c r="W7" s="112"/>
      <c r="X7" s="112"/>
      <c r="Y7" s="112"/>
      <c r="Z7" s="112"/>
      <c r="AA7" s="113"/>
      <c r="AB7" s="112"/>
      <c r="AC7" s="112"/>
      <c r="AD7" s="114"/>
    </row>
    <row r="8" spans="1:32" s="19" customFormat="1" ht="14.25" customHeight="1">
      <c r="A8" s="115" t="s">
        <v>2</v>
      </c>
      <c r="B8" s="116"/>
      <c r="C8" s="16"/>
      <c r="D8" s="116" t="s">
        <v>3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7"/>
      <c r="S8" s="18"/>
      <c r="T8" s="16"/>
      <c r="U8" s="117" t="s">
        <v>4</v>
      </c>
      <c r="V8" s="117"/>
      <c r="W8" s="117"/>
      <c r="X8" s="117"/>
      <c r="Y8" s="117"/>
      <c r="Z8" s="118"/>
      <c r="AA8" s="119" t="s">
        <v>5</v>
      </c>
      <c r="AB8" s="117"/>
      <c r="AC8" s="117"/>
      <c r="AD8" s="118"/>
    </row>
    <row r="9" spans="1:32" s="19" customFormat="1" ht="20.25" customHeight="1">
      <c r="A9" s="14"/>
      <c r="B9" s="15"/>
      <c r="C9" s="16"/>
      <c r="D9" s="107" t="s">
        <v>6</v>
      </c>
      <c r="E9" s="15"/>
      <c r="F9" s="107" t="s">
        <v>7</v>
      </c>
      <c r="G9" s="15"/>
      <c r="H9" s="107"/>
      <c r="I9" s="15"/>
      <c r="J9" s="107"/>
      <c r="K9" s="15"/>
      <c r="L9" s="107"/>
      <c r="M9" s="15"/>
      <c r="N9" s="107"/>
      <c r="O9" s="15"/>
      <c r="P9" s="15"/>
      <c r="Q9" s="106" t="s">
        <v>50</v>
      </c>
      <c r="R9" s="106"/>
      <c r="S9" s="18"/>
      <c r="T9" s="16"/>
      <c r="U9" s="117"/>
      <c r="V9" s="117"/>
      <c r="W9" s="117"/>
      <c r="X9" s="117"/>
      <c r="Y9" s="117"/>
      <c r="Z9" s="118"/>
      <c r="AA9" s="119"/>
      <c r="AB9" s="117"/>
      <c r="AC9" s="117"/>
      <c r="AD9" s="118"/>
    </row>
    <row r="10" spans="1:32" s="23" customFormat="1" ht="47.25" customHeight="1">
      <c r="A10" s="21"/>
      <c r="B10" s="20"/>
      <c r="C10" s="21"/>
      <c r="D10" s="107"/>
      <c r="E10" s="20"/>
      <c r="F10" s="107"/>
      <c r="G10" s="20"/>
      <c r="H10" s="107"/>
      <c r="I10" s="20"/>
      <c r="J10" s="107"/>
      <c r="K10" s="20"/>
      <c r="L10" s="107"/>
      <c r="M10" s="20"/>
      <c r="N10" s="107"/>
      <c r="O10" s="20"/>
      <c r="P10" s="21"/>
      <c r="Q10" s="106"/>
      <c r="R10" s="106"/>
      <c r="S10" s="20"/>
      <c r="T10" s="21"/>
      <c r="U10" s="106" t="s">
        <v>9</v>
      </c>
      <c r="V10" s="106"/>
      <c r="W10" s="20"/>
      <c r="X10" s="107" t="s">
        <v>8</v>
      </c>
      <c r="Y10" s="107"/>
      <c r="Z10" s="20"/>
      <c r="AA10" s="21"/>
      <c r="AB10" s="107" t="s">
        <v>10</v>
      </c>
      <c r="AC10" s="107"/>
      <c r="AD10" s="22"/>
    </row>
    <row r="11" spans="1:32" s="23" customFormat="1" ht="2.25" customHeight="1">
      <c r="A11" s="24"/>
      <c r="B11" s="25"/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4"/>
      <c r="Q11" s="108"/>
      <c r="R11" s="108"/>
      <c r="S11" s="25"/>
      <c r="T11" s="24"/>
      <c r="U11" s="109"/>
      <c r="V11" s="109"/>
      <c r="W11" s="25"/>
      <c r="X11" s="108"/>
      <c r="Y11" s="108"/>
      <c r="Z11" s="25"/>
      <c r="AA11" s="24"/>
      <c r="AB11" s="108"/>
      <c r="AC11" s="108"/>
      <c r="AD11" s="26"/>
    </row>
    <row r="12" spans="1:32" s="9" customFormat="1" ht="4.5" customHeight="1">
      <c r="A12" s="11"/>
      <c r="B12" s="13"/>
      <c r="C12" s="1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1"/>
      <c r="Q12" s="13"/>
      <c r="R12" s="12"/>
      <c r="S12" s="13"/>
      <c r="T12" s="11"/>
      <c r="U12" s="13"/>
      <c r="V12" s="12"/>
      <c r="W12" s="13"/>
      <c r="X12" s="13"/>
      <c r="Y12" s="12"/>
      <c r="Z12" s="13"/>
      <c r="AA12" s="11"/>
      <c r="AB12" s="13"/>
      <c r="AC12" s="12"/>
      <c r="AD12" s="27"/>
    </row>
    <row r="13" spans="1:32" ht="20.100000000000001" customHeight="1">
      <c r="A13" s="28" t="s">
        <v>0</v>
      </c>
      <c r="B13" s="29" t="s">
        <v>41</v>
      </c>
      <c r="C13" s="28"/>
      <c r="D13" s="30"/>
      <c r="E13" s="31"/>
      <c r="F13" s="30"/>
      <c r="G13" s="31"/>
      <c r="H13" s="31"/>
      <c r="I13" s="31"/>
      <c r="J13" s="31"/>
      <c r="K13" s="31"/>
      <c r="O13" s="9"/>
      <c r="P13" s="28"/>
      <c r="Q13" s="32" t="str">
        <f>IF(SUM(D13:F13)&gt;0,ROUND((AVERAGE(D13,F13))/0.5,0)*0.5,"0")</f>
        <v>0</v>
      </c>
      <c r="R13" s="33" t="s">
        <v>17</v>
      </c>
      <c r="S13" s="9"/>
      <c r="T13" s="28"/>
      <c r="U13" s="29"/>
      <c r="V13" s="34"/>
      <c r="W13" s="29"/>
      <c r="X13" s="32" t="str">
        <f>Q13</f>
        <v>0</v>
      </c>
      <c r="Y13" s="33"/>
      <c r="Z13" s="29"/>
      <c r="AA13" s="28"/>
      <c r="AB13" s="29"/>
      <c r="AC13" s="34"/>
      <c r="AD13" s="35"/>
    </row>
    <row r="14" spans="1:32" s="41" customFormat="1" ht="8.25">
      <c r="A14" s="36"/>
      <c r="B14" s="37"/>
      <c r="C14" s="36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7"/>
      <c r="P14" s="36"/>
      <c r="Q14" s="105"/>
      <c r="R14" s="105"/>
      <c r="S14" s="37"/>
      <c r="T14" s="36"/>
      <c r="U14" s="100"/>
      <c r="V14" s="100"/>
      <c r="W14" s="37"/>
      <c r="X14" s="105" t="s">
        <v>13</v>
      </c>
      <c r="Y14" s="105"/>
      <c r="Z14" s="37"/>
      <c r="AA14" s="36"/>
      <c r="AB14" s="100"/>
      <c r="AC14" s="100"/>
      <c r="AD14" s="40"/>
    </row>
    <row r="15" spans="1:32" ht="20.100000000000001" customHeight="1">
      <c r="A15" s="28"/>
      <c r="B15" s="29"/>
      <c r="C15" s="28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9"/>
      <c r="P15" s="28"/>
      <c r="Q15" s="29"/>
      <c r="R15" s="34"/>
      <c r="S15" s="9"/>
      <c r="T15" s="28"/>
      <c r="U15" s="42"/>
      <c r="V15" s="43" t="s">
        <v>17</v>
      </c>
      <c r="W15" s="29"/>
      <c r="X15" s="29"/>
      <c r="Y15" s="34"/>
      <c r="Z15" s="29"/>
      <c r="AA15" s="28"/>
      <c r="AB15" s="29"/>
      <c r="AC15" s="34"/>
      <c r="AD15" s="35"/>
    </row>
    <row r="16" spans="1:32" s="41" customFormat="1" ht="8.25">
      <c r="A16" s="36"/>
      <c r="B16" s="37"/>
      <c r="C16" s="36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7"/>
      <c r="P16" s="36"/>
      <c r="Q16" s="100"/>
      <c r="R16" s="100"/>
      <c r="S16" s="37"/>
      <c r="T16" s="36"/>
      <c r="U16" s="105" t="s">
        <v>14</v>
      </c>
      <c r="V16" s="105"/>
      <c r="W16" s="37"/>
      <c r="X16" s="100"/>
      <c r="Y16" s="100"/>
      <c r="Z16" s="37"/>
      <c r="AA16" s="36"/>
      <c r="AB16" s="100"/>
      <c r="AC16" s="100"/>
      <c r="AD16" s="40"/>
    </row>
    <row r="17" spans="1:30" ht="20.100000000000001" customHeight="1">
      <c r="A17" s="28"/>
      <c r="B17" s="29"/>
      <c r="C17" s="2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9"/>
      <c r="P17" s="28"/>
      <c r="Q17" s="29"/>
      <c r="R17" s="34"/>
      <c r="S17" s="9"/>
      <c r="T17" s="28"/>
      <c r="U17" s="42"/>
      <c r="V17" s="43" t="s">
        <v>17</v>
      </c>
      <c r="W17" s="29"/>
      <c r="X17" s="29"/>
      <c r="Y17" s="34"/>
      <c r="Z17" s="29"/>
      <c r="AA17" s="28"/>
      <c r="AB17" s="29"/>
      <c r="AC17" s="34"/>
      <c r="AD17" s="35"/>
    </row>
    <row r="18" spans="1:30" s="41" customFormat="1" ht="8.25">
      <c r="A18" s="36"/>
      <c r="B18" s="37"/>
      <c r="C18" s="36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7"/>
      <c r="P18" s="36"/>
      <c r="Q18" s="100"/>
      <c r="R18" s="100"/>
      <c r="S18" s="37"/>
      <c r="T18" s="36"/>
      <c r="U18" s="104" t="s">
        <v>15</v>
      </c>
      <c r="V18" s="104"/>
      <c r="W18" s="37"/>
      <c r="X18" s="100"/>
      <c r="Y18" s="100"/>
      <c r="Z18" s="37"/>
      <c r="AA18" s="36"/>
      <c r="AB18" s="100"/>
      <c r="AC18" s="100"/>
      <c r="AD18" s="40"/>
    </row>
    <row r="19" spans="1:30" ht="4.5" customHeight="1">
      <c r="A19" s="28"/>
      <c r="B19" s="9"/>
      <c r="C19" s="28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9"/>
      <c r="P19" s="28"/>
      <c r="Q19" s="102"/>
      <c r="R19" s="102"/>
      <c r="S19" s="9"/>
      <c r="T19" s="28"/>
      <c r="U19" s="103"/>
      <c r="V19" s="103"/>
      <c r="W19" s="9"/>
      <c r="X19" s="123"/>
      <c r="Y19" s="123"/>
      <c r="Z19" s="9"/>
      <c r="AA19" s="28"/>
      <c r="AB19" s="102"/>
      <c r="AC19" s="102"/>
      <c r="AD19" s="35"/>
    </row>
    <row r="20" spans="1:30" ht="20.100000000000001" customHeight="1">
      <c r="A20" s="28"/>
      <c r="B20" s="29"/>
      <c r="C20" s="28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9"/>
      <c r="P20" s="28"/>
      <c r="Q20" s="29"/>
      <c r="R20" s="34"/>
      <c r="S20" s="9"/>
      <c r="T20" s="28"/>
      <c r="U20" s="44">
        <f>U15+U17</f>
        <v>0</v>
      </c>
      <c r="V20" s="45"/>
      <c r="W20" s="29" t="s">
        <v>12</v>
      </c>
      <c r="X20" s="44">
        <f>ROUND((U20/2)/0.5,0)*0.5</f>
        <v>0</v>
      </c>
      <c r="Y20" s="45" t="s">
        <v>17</v>
      </c>
      <c r="Z20" s="29"/>
      <c r="AA20" s="28"/>
      <c r="AB20" s="29"/>
      <c r="AC20" s="34"/>
      <c r="AD20" s="35"/>
    </row>
    <row r="21" spans="1:30" s="41" customFormat="1" ht="8.25">
      <c r="A21" s="36"/>
      <c r="B21" s="37"/>
      <c r="C21" s="36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7"/>
      <c r="P21" s="36"/>
      <c r="Q21" s="100"/>
      <c r="R21" s="100"/>
      <c r="S21" s="37"/>
      <c r="T21" s="36"/>
      <c r="U21" s="105" t="s">
        <v>16</v>
      </c>
      <c r="V21" s="105"/>
      <c r="W21" s="37"/>
      <c r="X21" s="104"/>
      <c r="Y21" s="104"/>
      <c r="Z21" s="37"/>
      <c r="AA21" s="36"/>
      <c r="AB21" s="100"/>
      <c r="AC21" s="100"/>
      <c r="AD21" s="40"/>
    </row>
    <row r="22" spans="1:30" s="41" customFormat="1" ht="4.5" customHeight="1">
      <c r="A22" s="36"/>
      <c r="B22" s="37"/>
      <c r="C22" s="36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7"/>
      <c r="P22" s="36"/>
      <c r="Q22" s="100"/>
      <c r="R22" s="100"/>
      <c r="S22" s="37"/>
      <c r="T22" s="36"/>
      <c r="U22" s="100"/>
      <c r="V22" s="100"/>
      <c r="W22" s="37"/>
      <c r="X22" s="105"/>
      <c r="Y22" s="105"/>
      <c r="Z22" s="37"/>
      <c r="AA22" s="36"/>
      <c r="AB22" s="100"/>
      <c r="AC22" s="100"/>
      <c r="AD22" s="40"/>
    </row>
    <row r="23" spans="1:30" ht="20.100000000000001" customHeight="1">
      <c r="A23" s="28"/>
      <c r="B23" s="29"/>
      <c r="C23" s="28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9"/>
      <c r="P23" s="28"/>
      <c r="Q23" s="29"/>
      <c r="R23" s="34"/>
      <c r="S23" s="9"/>
      <c r="T23" s="28"/>
      <c r="U23" s="29"/>
      <c r="V23" s="34"/>
      <c r="W23" s="29"/>
      <c r="X23" s="44">
        <f>X13+X20</f>
        <v>0</v>
      </c>
      <c r="Y23" s="45"/>
      <c r="Z23" s="29" t="s">
        <v>12</v>
      </c>
      <c r="AA23" s="28"/>
      <c r="AB23" s="46">
        <f>ROUND((X23/2)/0.5,0)*0.5</f>
        <v>0</v>
      </c>
      <c r="AC23" s="45" t="s">
        <v>17</v>
      </c>
      <c r="AD23" s="35"/>
    </row>
    <row r="24" spans="1:30" s="41" customFormat="1" ht="8.25">
      <c r="A24" s="47"/>
      <c r="B24" s="48"/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7"/>
      <c r="Q24" s="97"/>
      <c r="R24" s="97"/>
      <c r="S24" s="48"/>
      <c r="T24" s="47"/>
      <c r="U24" s="97"/>
      <c r="V24" s="97"/>
      <c r="W24" s="48"/>
      <c r="X24" s="104" t="s">
        <v>16</v>
      </c>
      <c r="Y24" s="104"/>
      <c r="Z24" s="48"/>
      <c r="AA24" s="47"/>
      <c r="AB24" s="104"/>
      <c r="AC24" s="104"/>
      <c r="AD24" s="49"/>
    </row>
    <row r="25" spans="1:30" s="9" customFormat="1" ht="4.5" customHeight="1">
      <c r="A25" s="11"/>
      <c r="B25" s="50"/>
      <c r="C25" s="11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1"/>
      <c r="Q25" s="13"/>
      <c r="R25" s="12"/>
      <c r="S25" s="13"/>
      <c r="T25" s="11"/>
      <c r="U25" s="13"/>
      <c r="V25" s="12"/>
      <c r="W25" s="13"/>
      <c r="X25" s="13"/>
      <c r="Y25" s="12"/>
      <c r="Z25" s="13"/>
      <c r="AA25" s="11"/>
      <c r="AB25" s="13"/>
      <c r="AC25" s="12"/>
      <c r="AD25" s="27"/>
    </row>
    <row r="26" spans="1:30" ht="20.100000000000001" customHeight="1">
      <c r="A26" s="28" t="s">
        <v>51</v>
      </c>
      <c r="B26" s="51" t="s">
        <v>52</v>
      </c>
      <c r="C26" s="28"/>
      <c r="D26" s="30"/>
      <c r="E26" s="31"/>
      <c r="F26" s="30"/>
      <c r="G26" s="31"/>
      <c r="H26" s="31"/>
      <c r="I26" s="31"/>
      <c r="J26" s="31"/>
      <c r="K26" s="31"/>
      <c r="L26" s="31"/>
      <c r="M26" s="31"/>
      <c r="N26" s="31"/>
      <c r="O26" s="9"/>
      <c r="P26" s="28"/>
      <c r="Q26" s="32" t="str">
        <f>IF(SUM(D26:F26)&gt;0,ROUND((AVERAGE(D26,F26))/0.5,0)*0.5,"0")</f>
        <v>0</v>
      </c>
      <c r="R26" s="33" t="s">
        <v>17</v>
      </c>
      <c r="S26" s="9"/>
      <c r="T26" s="28"/>
      <c r="U26" s="29"/>
      <c r="V26" s="34"/>
      <c r="W26" s="29"/>
      <c r="X26" s="32" t="str">
        <f>Q26</f>
        <v>0</v>
      </c>
      <c r="Y26" s="33"/>
      <c r="Z26" s="29"/>
      <c r="AA26" s="28"/>
      <c r="AB26" s="29"/>
      <c r="AC26" s="34"/>
      <c r="AD26" s="35"/>
    </row>
    <row r="27" spans="1:30" ht="8.25" customHeight="1">
      <c r="A27" s="28"/>
      <c r="B27" s="51"/>
      <c r="C27" s="2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9"/>
      <c r="P27" s="28"/>
      <c r="Q27" s="52"/>
      <c r="R27" s="12"/>
      <c r="S27" s="9"/>
      <c r="T27" s="28"/>
      <c r="U27" s="29"/>
      <c r="V27" s="34"/>
      <c r="W27" s="29"/>
      <c r="X27" s="100" t="s">
        <v>13</v>
      </c>
      <c r="Y27" s="100"/>
      <c r="Z27" s="29"/>
      <c r="AA27" s="28"/>
      <c r="AB27" s="29"/>
      <c r="AC27" s="34"/>
      <c r="AD27" s="35"/>
    </row>
    <row r="28" spans="1:30" ht="20.100000000000001" customHeight="1">
      <c r="A28" s="28"/>
      <c r="B28" s="51"/>
      <c r="C28" s="28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9"/>
      <c r="P28" s="28"/>
      <c r="Q28" s="42"/>
      <c r="R28" s="43" t="s">
        <v>17</v>
      </c>
      <c r="S28" s="9"/>
      <c r="T28" s="28"/>
      <c r="W28" s="29"/>
      <c r="X28" s="53"/>
      <c r="Y28" s="34"/>
      <c r="Z28" s="29"/>
      <c r="AA28" s="28"/>
      <c r="AB28" s="29"/>
      <c r="AC28" s="34"/>
      <c r="AD28" s="35"/>
    </row>
    <row r="29" spans="1:30" s="41" customFormat="1">
      <c r="A29" s="36"/>
      <c r="B29" s="54"/>
      <c r="C29" s="36"/>
      <c r="D29" s="38"/>
      <c r="E29" s="38"/>
      <c r="F29" s="38"/>
      <c r="G29" s="38"/>
      <c r="H29" s="38"/>
      <c r="I29" s="38"/>
      <c r="J29" s="38"/>
      <c r="K29" s="38"/>
      <c r="L29" s="55" t="s">
        <v>53</v>
      </c>
      <c r="M29" s="38"/>
      <c r="N29" s="38"/>
      <c r="O29" s="37"/>
      <c r="P29" s="36"/>
      <c r="Q29" s="105" t="s">
        <v>14</v>
      </c>
      <c r="R29" s="105"/>
      <c r="S29" s="37"/>
      <c r="T29" s="36"/>
      <c r="W29" s="37"/>
      <c r="X29" s="100"/>
      <c r="Y29" s="100"/>
      <c r="Z29" s="37"/>
      <c r="AA29" s="36"/>
      <c r="AB29" s="100"/>
      <c r="AC29" s="100"/>
      <c r="AD29" s="40"/>
    </row>
    <row r="30" spans="1:30" ht="20.100000000000001" customHeight="1">
      <c r="A30" s="28"/>
      <c r="B30" s="51"/>
      <c r="C30" s="2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9"/>
      <c r="P30" s="28"/>
      <c r="Q30" s="42"/>
      <c r="R30" s="43" t="s">
        <v>17</v>
      </c>
      <c r="S30" s="9"/>
      <c r="T30" s="28"/>
      <c r="W30" s="29"/>
      <c r="X30" s="56">
        <f>IF(Q32&gt;0,ROUND(Q32/0.5,0)*0.5,ROUND(((Q28+Q30)/2)/0.5,0)*0.5)</f>
        <v>0</v>
      </c>
      <c r="Y30" s="43" t="s">
        <v>17</v>
      </c>
      <c r="Z30" s="29"/>
      <c r="AA30" s="28"/>
      <c r="AB30" s="29"/>
      <c r="AC30" s="34"/>
      <c r="AD30" s="35"/>
    </row>
    <row r="31" spans="1:30" s="41" customFormat="1" ht="8.25" customHeight="1">
      <c r="A31" s="36"/>
      <c r="B31" s="57"/>
      <c r="C31" s="36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7"/>
      <c r="P31" s="36"/>
      <c r="Q31" s="105" t="s">
        <v>15</v>
      </c>
      <c r="R31" s="105"/>
      <c r="S31" s="37"/>
      <c r="T31" s="36"/>
      <c r="W31" s="37"/>
      <c r="X31" s="121" t="s">
        <v>54</v>
      </c>
      <c r="Y31" s="121"/>
      <c r="Z31" s="122"/>
      <c r="AA31" s="36"/>
      <c r="AB31" s="100"/>
      <c r="AC31" s="100"/>
      <c r="AD31" s="40"/>
    </row>
    <row r="32" spans="1:30" ht="20.100000000000001" customHeight="1">
      <c r="A32" s="28"/>
      <c r="B32" s="51"/>
      <c r="C32" s="28"/>
      <c r="D32" s="31"/>
      <c r="E32" s="31"/>
      <c r="F32" s="31"/>
      <c r="G32" s="31"/>
      <c r="H32" s="31"/>
      <c r="I32" s="31"/>
      <c r="J32" s="31"/>
      <c r="K32" s="31"/>
      <c r="L32" s="55" t="s">
        <v>55</v>
      </c>
      <c r="M32" s="31"/>
      <c r="O32" s="9"/>
      <c r="P32" s="28"/>
      <c r="Q32" s="58"/>
      <c r="R32" s="59"/>
      <c r="S32" s="9"/>
      <c r="T32" s="60"/>
      <c r="W32" s="61"/>
      <c r="X32" s="53"/>
      <c r="Y32" s="7"/>
      <c r="Z32" s="29"/>
      <c r="AA32" s="28"/>
      <c r="AB32" s="29"/>
      <c r="AC32" s="34"/>
      <c r="AD32" s="35"/>
    </row>
    <row r="33" spans="1:30" s="41" customFormat="1" ht="8.25">
      <c r="A33" s="36"/>
      <c r="B33" s="54"/>
      <c r="C33" s="36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7"/>
      <c r="P33" s="36"/>
      <c r="Q33" s="105" t="s">
        <v>56</v>
      </c>
      <c r="R33" s="105"/>
      <c r="S33" s="37"/>
      <c r="T33" s="60"/>
      <c r="W33" s="61"/>
      <c r="X33" s="62"/>
      <c r="Y33" s="62"/>
      <c r="Z33" s="37"/>
      <c r="AA33" s="36"/>
      <c r="AB33" s="100"/>
      <c r="AC33" s="100"/>
      <c r="AD33" s="40"/>
    </row>
    <row r="34" spans="1:30" ht="20.100000000000001" customHeight="1">
      <c r="A34" s="28"/>
      <c r="B34" s="51"/>
      <c r="C34" s="28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9"/>
      <c r="P34" s="28"/>
      <c r="Q34" s="29"/>
      <c r="R34" s="34"/>
      <c r="S34" s="9"/>
      <c r="T34" s="28"/>
      <c r="U34" s="29"/>
      <c r="V34" s="34"/>
      <c r="W34" s="29"/>
      <c r="X34" s="44">
        <f>X26+X30</f>
        <v>0</v>
      </c>
      <c r="Y34" s="45"/>
      <c r="Z34" s="29" t="s">
        <v>12</v>
      </c>
      <c r="AA34" s="28"/>
      <c r="AB34" s="44">
        <f>ROUND((X34/2)/0.5,0)*0.5</f>
        <v>0</v>
      </c>
      <c r="AC34" s="45" t="s">
        <v>17</v>
      </c>
      <c r="AD34" s="35"/>
    </row>
    <row r="35" spans="1:30" s="41" customFormat="1" ht="8.25">
      <c r="A35" s="47"/>
      <c r="B35" s="6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7"/>
      <c r="Q35" s="97"/>
      <c r="R35" s="97"/>
      <c r="S35" s="48"/>
      <c r="T35" s="47"/>
      <c r="U35" s="48"/>
      <c r="V35" s="48"/>
      <c r="W35" s="48"/>
      <c r="X35" s="104" t="s">
        <v>16</v>
      </c>
      <c r="Y35" s="104"/>
      <c r="Z35" s="48"/>
      <c r="AA35" s="47"/>
      <c r="AB35" s="104"/>
      <c r="AC35" s="104"/>
      <c r="AD35" s="49"/>
    </row>
    <row r="36" spans="1:30" s="9" customFormat="1" ht="4.5" customHeight="1">
      <c r="A36" s="11"/>
      <c r="B36" s="50"/>
      <c r="C36" s="11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1"/>
      <c r="Q36" s="13"/>
      <c r="R36" s="12"/>
      <c r="S36" s="13"/>
      <c r="T36" s="11"/>
      <c r="U36" s="13"/>
      <c r="V36" s="12"/>
      <c r="W36" s="13"/>
      <c r="X36" s="13"/>
      <c r="Y36" s="12"/>
      <c r="Z36" s="13"/>
      <c r="AA36" s="11"/>
      <c r="AB36" s="13"/>
      <c r="AC36" s="12"/>
      <c r="AD36" s="27"/>
    </row>
    <row r="37" spans="1:30" ht="20.100000000000001" customHeight="1">
      <c r="A37" s="28" t="s">
        <v>57</v>
      </c>
      <c r="B37" s="51" t="s">
        <v>58</v>
      </c>
      <c r="C37" s="28"/>
      <c r="D37" s="30"/>
      <c r="E37" s="31"/>
      <c r="F37" s="30"/>
      <c r="G37" s="31"/>
      <c r="H37" s="31"/>
      <c r="I37" s="31"/>
      <c r="J37" s="31"/>
      <c r="K37" s="31"/>
      <c r="L37" s="31"/>
      <c r="M37" s="31"/>
      <c r="N37" s="31"/>
      <c r="O37" s="9"/>
      <c r="P37" s="28"/>
      <c r="Q37" s="32" t="str">
        <f>IF(SUM(D37:F37)&gt;0,ROUND((AVERAGE(D37,F37))/0.5,0)*0.5,"0")</f>
        <v>0</v>
      </c>
      <c r="R37" s="33" t="s">
        <v>17</v>
      </c>
      <c r="S37" s="9"/>
      <c r="T37" s="28"/>
      <c r="U37" s="29"/>
      <c r="V37" s="34"/>
      <c r="W37" s="29"/>
      <c r="X37" s="32" t="str">
        <f>Q37</f>
        <v>0</v>
      </c>
      <c r="Y37" s="33"/>
      <c r="Z37" s="29"/>
      <c r="AA37" s="28"/>
      <c r="AB37" s="29"/>
      <c r="AC37" s="34"/>
      <c r="AD37" s="35"/>
    </row>
    <row r="38" spans="1:30" s="41" customFormat="1" ht="8.25">
      <c r="A38" s="36"/>
      <c r="B38" s="54"/>
      <c r="C38" s="36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7"/>
      <c r="P38" s="36"/>
      <c r="Q38" s="105"/>
      <c r="R38" s="105"/>
      <c r="S38" s="37"/>
      <c r="T38" s="36"/>
      <c r="U38" s="37"/>
      <c r="V38" s="37"/>
      <c r="W38" s="37"/>
      <c r="X38" s="105" t="s">
        <v>13</v>
      </c>
      <c r="Y38" s="105"/>
      <c r="Z38" s="37"/>
      <c r="AA38" s="36"/>
      <c r="AB38" s="100"/>
      <c r="AC38" s="100"/>
      <c r="AD38" s="40"/>
    </row>
    <row r="39" spans="1:30" ht="20.100000000000001" customHeight="1">
      <c r="A39" s="28"/>
      <c r="B39" s="51"/>
      <c r="C39" s="28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9"/>
      <c r="P39" s="28"/>
      <c r="Q39" s="42"/>
      <c r="R39" s="43" t="s">
        <v>17</v>
      </c>
      <c r="S39" s="9"/>
      <c r="T39" s="28"/>
      <c r="W39" s="29"/>
      <c r="X39" s="53"/>
      <c r="Y39" s="34"/>
      <c r="Z39" s="29"/>
      <c r="AA39" s="28"/>
      <c r="AB39" s="29"/>
      <c r="AC39" s="34"/>
      <c r="AD39" s="35"/>
    </row>
    <row r="40" spans="1:30" s="41" customFormat="1">
      <c r="A40" s="36"/>
      <c r="B40" s="54"/>
      <c r="C40" s="36"/>
      <c r="D40" s="38"/>
      <c r="E40" s="38"/>
      <c r="F40" s="38"/>
      <c r="G40" s="38"/>
      <c r="H40" s="38"/>
      <c r="I40" s="38"/>
      <c r="J40" s="38"/>
      <c r="K40" s="38"/>
      <c r="L40" s="55" t="s">
        <v>53</v>
      </c>
      <c r="M40" s="38"/>
      <c r="N40" s="38"/>
      <c r="O40" s="37"/>
      <c r="P40" s="36"/>
      <c r="Q40" s="105" t="s">
        <v>14</v>
      </c>
      <c r="R40" s="105"/>
      <c r="S40" s="37"/>
      <c r="T40" s="36"/>
      <c r="W40" s="37"/>
      <c r="X40" s="100"/>
      <c r="Y40" s="100"/>
      <c r="Z40" s="37"/>
      <c r="AA40" s="36"/>
      <c r="AB40" s="100"/>
      <c r="AC40" s="100"/>
      <c r="AD40" s="40"/>
    </row>
    <row r="41" spans="1:30" ht="20.100000000000001" customHeight="1">
      <c r="A41" s="28"/>
      <c r="B41" s="51"/>
      <c r="C41" s="28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9"/>
      <c r="P41" s="28"/>
      <c r="Q41" s="42"/>
      <c r="R41" s="43" t="s">
        <v>17</v>
      </c>
      <c r="S41" s="9"/>
      <c r="T41" s="28"/>
      <c r="W41" s="29"/>
      <c r="X41" s="56">
        <f>IF(Q43&gt;0,ROUND(Q43/0.5,0)*0.5,ROUND(((Q39+Q41)/2)/0.5,0)*0.5)</f>
        <v>0</v>
      </c>
      <c r="Y41" s="43" t="s">
        <v>17</v>
      </c>
      <c r="Z41" s="29"/>
      <c r="AA41" s="28"/>
      <c r="AB41" s="29"/>
      <c r="AC41" s="34"/>
      <c r="AD41" s="35"/>
    </row>
    <row r="42" spans="1:30" s="41" customFormat="1" ht="8.25" customHeight="1">
      <c r="A42" s="36"/>
      <c r="B42" s="57"/>
      <c r="C42" s="36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7"/>
      <c r="P42" s="36"/>
      <c r="Q42" s="105" t="s">
        <v>15</v>
      </c>
      <c r="R42" s="105"/>
      <c r="S42" s="37"/>
      <c r="T42" s="36"/>
      <c r="W42" s="37"/>
      <c r="X42" s="121" t="s">
        <v>54</v>
      </c>
      <c r="Y42" s="121"/>
      <c r="Z42" s="122"/>
      <c r="AA42" s="36"/>
      <c r="AB42" s="100"/>
      <c r="AC42" s="100"/>
      <c r="AD42" s="40"/>
    </row>
    <row r="43" spans="1:30" ht="20.100000000000001" customHeight="1">
      <c r="A43" s="28"/>
      <c r="B43" s="51"/>
      <c r="C43" s="28"/>
      <c r="D43" s="31"/>
      <c r="E43" s="31"/>
      <c r="F43" s="31"/>
      <c r="G43" s="31"/>
      <c r="H43" s="31"/>
      <c r="I43" s="31"/>
      <c r="J43" s="31"/>
      <c r="K43" s="31"/>
      <c r="L43" s="55" t="s">
        <v>55</v>
      </c>
      <c r="M43" s="31"/>
      <c r="O43" s="9"/>
      <c r="P43" s="28"/>
      <c r="Q43" s="58"/>
      <c r="R43" s="59"/>
      <c r="S43" s="9"/>
      <c r="T43" s="60"/>
      <c r="W43" s="61"/>
      <c r="X43" s="53"/>
      <c r="Y43" s="7"/>
      <c r="Z43" s="29"/>
      <c r="AA43" s="28"/>
      <c r="AB43" s="29"/>
      <c r="AC43" s="34"/>
      <c r="AD43" s="35"/>
    </row>
    <row r="44" spans="1:30" s="41" customFormat="1" ht="8.25">
      <c r="A44" s="36"/>
      <c r="B44" s="54"/>
      <c r="C44" s="36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7"/>
      <c r="P44" s="36"/>
      <c r="Q44" s="105" t="s">
        <v>18</v>
      </c>
      <c r="R44" s="105"/>
      <c r="S44" s="37"/>
      <c r="T44" s="60"/>
      <c r="W44" s="61"/>
      <c r="X44" s="62"/>
      <c r="Y44" s="62"/>
      <c r="Z44" s="37"/>
      <c r="AA44" s="36"/>
      <c r="AB44" s="100"/>
      <c r="AC44" s="100"/>
      <c r="AD44" s="40"/>
    </row>
    <row r="45" spans="1:30" ht="20.100000000000001" customHeight="1">
      <c r="A45" s="28"/>
      <c r="B45" s="51"/>
      <c r="C45" s="28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9"/>
      <c r="P45" s="28"/>
      <c r="Q45" s="29"/>
      <c r="R45" s="34"/>
      <c r="S45" s="9"/>
      <c r="T45" s="28"/>
      <c r="U45" s="29"/>
      <c r="V45" s="34"/>
      <c r="W45" s="29"/>
      <c r="X45" s="44">
        <f>X37+X41</f>
        <v>0</v>
      </c>
      <c r="Y45" s="45"/>
      <c r="Z45" s="29" t="s">
        <v>12</v>
      </c>
      <c r="AA45" s="28"/>
      <c r="AB45" s="44">
        <f>ROUND((X45/2)/0.5,0)*0.5</f>
        <v>0</v>
      </c>
      <c r="AC45" s="45" t="s">
        <v>17</v>
      </c>
      <c r="AD45" s="35"/>
    </row>
    <row r="46" spans="1:30" s="41" customFormat="1" ht="8.25">
      <c r="A46" s="47"/>
      <c r="B46" s="63"/>
      <c r="C46" s="47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7"/>
      <c r="Q46" s="97"/>
      <c r="R46" s="97"/>
      <c r="S46" s="48"/>
      <c r="T46" s="47"/>
      <c r="U46" s="97"/>
      <c r="V46" s="97"/>
      <c r="W46" s="48"/>
      <c r="X46" s="104" t="s">
        <v>16</v>
      </c>
      <c r="Y46" s="104"/>
      <c r="Z46" s="48"/>
      <c r="AA46" s="47"/>
      <c r="AB46" s="104"/>
      <c r="AC46" s="104"/>
      <c r="AD46" s="49"/>
    </row>
    <row r="47" spans="1:30" s="9" customFormat="1" ht="4.5" customHeight="1">
      <c r="A47" s="28"/>
      <c r="C47" s="28"/>
      <c r="D47" s="13"/>
      <c r="F47" s="13"/>
      <c r="H47" s="13"/>
      <c r="J47" s="13"/>
      <c r="P47" s="28"/>
      <c r="Q47" s="13"/>
      <c r="R47" s="12"/>
      <c r="T47" s="28"/>
      <c r="U47" s="13"/>
      <c r="V47" s="12"/>
      <c r="Y47" s="34"/>
      <c r="AA47" s="28"/>
      <c r="AC47" s="34"/>
      <c r="AD47" s="35"/>
    </row>
    <row r="48" spans="1:30" ht="20.100000000000001" customHeight="1">
      <c r="A48" s="28" t="s">
        <v>19</v>
      </c>
      <c r="B48" s="29" t="s">
        <v>22</v>
      </c>
      <c r="C48" s="28"/>
      <c r="D48" s="30"/>
      <c r="E48" s="31"/>
      <c r="F48" s="30"/>
      <c r="G48" s="31"/>
      <c r="H48" s="31"/>
      <c r="I48" s="31"/>
      <c r="J48" s="31"/>
      <c r="K48" s="31"/>
      <c r="O48" s="9"/>
      <c r="P48" s="28"/>
      <c r="Q48" s="32" t="str">
        <f>IF(SUM(D48:F48)&gt;0,ROUND((AVERAGE(D48,F48))/0.5,0)*0.5,"0")</f>
        <v>0</v>
      </c>
      <c r="R48" s="33" t="s">
        <v>17</v>
      </c>
      <c r="S48" s="9"/>
      <c r="T48" s="28"/>
      <c r="U48" s="32" t="str">
        <f>Q48</f>
        <v>0</v>
      </c>
      <c r="V48" s="33" t="s">
        <v>17</v>
      </c>
      <c r="W48" s="29"/>
      <c r="X48" s="64"/>
      <c r="Y48" s="34"/>
      <c r="Z48" s="29"/>
      <c r="AA48" s="28"/>
      <c r="AB48" s="29"/>
      <c r="AC48" s="34"/>
      <c r="AD48" s="35"/>
    </row>
    <row r="49" spans="1:30" s="41" customFormat="1" ht="8.25">
      <c r="A49" s="36"/>
      <c r="B49" s="37"/>
      <c r="C49" s="36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7"/>
      <c r="P49" s="36"/>
      <c r="Q49" s="100"/>
      <c r="R49" s="100"/>
      <c r="S49" s="37"/>
      <c r="T49" s="36"/>
      <c r="U49" s="105" t="s">
        <v>13</v>
      </c>
      <c r="V49" s="105"/>
      <c r="W49" s="37"/>
      <c r="X49" s="37"/>
      <c r="Y49" s="37"/>
      <c r="Z49" s="37"/>
      <c r="AA49" s="36"/>
      <c r="AB49" s="100"/>
      <c r="AC49" s="100"/>
      <c r="AD49" s="40"/>
    </row>
    <row r="50" spans="1:30" ht="20.100000000000001" customHeight="1">
      <c r="A50" s="28"/>
      <c r="B50" s="29"/>
      <c r="C50" s="28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9"/>
      <c r="P50" s="28"/>
      <c r="Q50" s="29"/>
      <c r="R50" s="34"/>
      <c r="S50" s="9"/>
      <c r="T50" s="28"/>
      <c r="U50" s="42"/>
      <c r="V50" s="43" t="s">
        <v>17</v>
      </c>
      <c r="W50" s="29"/>
      <c r="X50" s="29"/>
      <c r="Y50" s="34"/>
      <c r="Z50" s="29"/>
      <c r="AA50" s="28"/>
      <c r="AB50" s="29"/>
      <c r="AC50" s="34"/>
      <c r="AD50" s="35"/>
    </row>
    <row r="51" spans="1:30" s="41" customFormat="1" ht="8.25">
      <c r="A51" s="36"/>
      <c r="B51" s="37"/>
      <c r="C51" s="36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7"/>
      <c r="P51" s="36"/>
      <c r="Q51" s="100"/>
      <c r="R51" s="100"/>
      <c r="S51" s="37"/>
      <c r="T51" s="36"/>
      <c r="U51" s="105" t="s">
        <v>14</v>
      </c>
      <c r="V51" s="105"/>
      <c r="W51" s="37"/>
      <c r="X51" s="100"/>
      <c r="Y51" s="100"/>
      <c r="Z51" s="37"/>
      <c r="AA51" s="36"/>
      <c r="AB51" s="100"/>
      <c r="AC51" s="100"/>
      <c r="AD51" s="40"/>
    </row>
    <row r="52" spans="1:30" ht="4.5" customHeight="1">
      <c r="A52" s="28"/>
      <c r="B52" s="9"/>
      <c r="C52" s="28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9"/>
      <c r="P52" s="28"/>
      <c r="Q52" s="102"/>
      <c r="R52" s="102"/>
      <c r="S52" s="9"/>
      <c r="T52" s="28"/>
      <c r="U52" s="103"/>
      <c r="V52" s="103"/>
      <c r="W52" s="9"/>
      <c r="X52" s="102"/>
      <c r="Y52" s="102"/>
      <c r="Z52" s="9"/>
      <c r="AA52" s="28"/>
      <c r="AB52" s="102"/>
      <c r="AC52" s="102"/>
      <c r="AD52" s="35"/>
    </row>
    <row r="53" spans="1:30" ht="20.100000000000001" customHeight="1">
      <c r="A53" s="28"/>
      <c r="B53" s="29"/>
      <c r="C53" s="28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9"/>
      <c r="P53" s="28"/>
      <c r="Q53" s="29"/>
      <c r="R53" s="34"/>
      <c r="S53" s="9"/>
      <c r="T53" s="28"/>
      <c r="U53" s="44">
        <f>U48+U50</f>
        <v>0</v>
      </c>
      <c r="V53" s="45"/>
      <c r="W53" s="29" t="s">
        <v>12</v>
      </c>
      <c r="X53" s="65"/>
      <c r="Y53" s="34"/>
      <c r="Z53" s="29"/>
      <c r="AA53" s="28"/>
      <c r="AB53" s="46">
        <f>ROUND((U53/2)/0.5,0)*0.5</f>
        <v>0</v>
      </c>
      <c r="AC53" s="45" t="s">
        <v>17</v>
      </c>
      <c r="AD53" s="35"/>
    </row>
    <row r="54" spans="1:30" s="41" customFormat="1" ht="8.25">
      <c r="A54" s="47"/>
      <c r="B54" s="48"/>
      <c r="C54" s="47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48"/>
      <c r="P54" s="47"/>
      <c r="Q54" s="97"/>
      <c r="R54" s="97"/>
      <c r="S54" s="48"/>
      <c r="T54" s="47"/>
      <c r="U54" s="104" t="s">
        <v>16</v>
      </c>
      <c r="V54" s="104"/>
      <c r="W54" s="48"/>
      <c r="X54" s="97"/>
      <c r="Y54" s="97"/>
      <c r="Z54" s="48"/>
      <c r="AA54" s="47"/>
      <c r="AB54" s="97"/>
      <c r="AC54" s="97"/>
      <c r="AD54" s="49"/>
    </row>
    <row r="55" spans="1:30" s="9" customFormat="1" ht="2.25" customHeight="1">
      <c r="A55" s="110"/>
      <c r="B55" s="111"/>
      <c r="C55" s="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2"/>
      <c r="S55" s="13"/>
      <c r="T55" s="11"/>
      <c r="U55" s="112"/>
      <c r="V55" s="112"/>
      <c r="W55" s="112"/>
      <c r="X55" s="112"/>
      <c r="Y55" s="112"/>
      <c r="Z55" s="112"/>
      <c r="AA55" s="113"/>
      <c r="AB55" s="112"/>
      <c r="AC55" s="112"/>
      <c r="AD55" s="114"/>
    </row>
    <row r="56" spans="1:30" s="19" customFormat="1" ht="14.25" customHeight="1">
      <c r="A56" s="115" t="s">
        <v>2</v>
      </c>
      <c r="B56" s="116"/>
      <c r="C56" s="16"/>
      <c r="D56" s="116" t="s">
        <v>3</v>
      </c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7"/>
      <c r="S56" s="18"/>
      <c r="T56" s="16"/>
      <c r="U56" s="117" t="s">
        <v>4</v>
      </c>
      <c r="V56" s="117"/>
      <c r="W56" s="117"/>
      <c r="X56" s="117"/>
      <c r="Y56" s="117"/>
      <c r="Z56" s="118"/>
      <c r="AA56" s="119" t="s">
        <v>5</v>
      </c>
      <c r="AB56" s="117"/>
      <c r="AC56" s="117"/>
      <c r="AD56" s="118"/>
    </row>
    <row r="57" spans="1:30" s="19" customFormat="1" ht="20.25" customHeight="1">
      <c r="A57" s="14"/>
      <c r="B57" s="15"/>
      <c r="C57" s="16"/>
      <c r="D57" s="107" t="s">
        <v>6</v>
      </c>
      <c r="E57" s="15"/>
      <c r="F57" s="107" t="s">
        <v>7</v>
      </c>
      <c r="G57" s="15"/>
      <c r="H57" s="107"/>
      <c r="I57" s="15"/>
      <c r="J57" s="107"/>
      <c r="K57" s="15"/>
      <c r="L57" s="107"/>
      <c r="M57" s="15"/>
      <c r="N57" s="107"/>
      <c r="O57" s="15"/>
      <c r="P57" s="15"/>
      <c r="Q57" s="106" t="s">
        <v>50</v>
      </c>
      <c r="R57" s="106"/>
      <c r="S57" s="18"/>
      <c r="T57" s="16"/>
      <c r="U57" s="117"/>
      <c r="V57" s="117"/>
      <c r="W57" s="117"/>
      <c r="X57" s="117"/>
      <c r="Y57" s="117"/>
      <c r="Z57" s="118"/>
      <c r="AA57" s="119"/>
      <c r="AB57" s="117"/>
      <c r="AC57" s="117"/>
      <c r="AD57" s="118"/>
    </row>
    <row r="58" spans="1:30" s="23" customFormat="1" ht="47.25" customHeight="1">
      <c r="A58" s="21"/>
      <c r="B58" s="20"/>
      <c r="C58" s="21"/>
      <c r="D58" s="107"/>
      <c r="E58" s="20"/>
      <c r="F58" s="107"/>
      <c r="G58" s="20"/>
      <c r="H58" s="107"/>
      <c r="I58" s="20"/>
      <c r="J58" s="107"/>
      <c r="K58" s="20"/>
      <c r="L58" s="107"/>
      <c r="M58" s="20"/>
      <c r="N58" s="107"/>
      <c r="O58" s="20"/>
      <c r="P58" s="21"/>
      <c r="Q58" s="106"/>
      <c r="R58" s="106"/>
      <c r="S58" s="20"/>
      <c r="T58" s="21"/>
      <c r="U58" s="106" t="s">
        <v>9</v>
      </c>
      <c r="V58" s="106"/>
      <c r="W58" s="20"/>
      <c r="X58" s="107" t="s">
        <v>8</v>
      </c>
      <c r="Y58" s="107"/>
      <c r="Z58" s="20"/>
      <c r="AA58" s="21"/>
      <c r="AB58" s="107" t="s">
        <v>10</v>
      </c>
      <c r="AC58" s="107"/>
      <c r="AD58" s="22"/>
    </row>
    <row r="59" spans="1:30" s="23" customFormat="1" ht="2.25" customHeight="1">
      <c r="A59" s="24"/>
      <c r="B59" s="25"/>
      <c r="C59" s="24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4"/>
      <c r="Q59" s="108"/>
      <c r="R59" s="108"/>
      <c r="S59" s="25"/>
      <c r="T59" s="24"/>
      <c r="U59" s="109"/>
      <c r="V59" s="109"/>
      <c r="W59" s="25"/>
      <c r="X59" s="108"/>
      <c r="Y59" s="108"/>
      <c r="Z59" s="25"/>
      <c r="AA59" s="24"/>
      <c r="AB59" s="108"/>
      <c r="AC59" s="108"/>
      <c r="AD59" s="26"/>
    </row>
    <row r="60" spans="1:30" s="9" customFormat="1" ht="4.5" customHeight="1">
      <c r="A60" s="11"/>
      <c r="B60" s="13"/>
      <c r="C60" s="11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1"/>
      <c r="Q60" s="13"/>
      <c r="R60" s="12"/>
      <c r="S60" s="13"/>
      <c r="T60" s="11"/>
      <c r="U60" s="13"/>
      <c r="V60" s="12"/>
      <c r="W60" s="13"/>
      <c r="X60" s="13"/>
      <c r="Y60" s="12"/>
      <c r="Z60" s="13"/>
      <c r="AA60" s="11"/>
      <c r="AB60" s="13"/>
      <c r="AC60" s="12"/>
      <c r="AD60" s="35"/>
    </row>
    <row r="61" spans="1:30" ht="20.100000000000001" customHeight="1">
      <c r="A61" s="28" t="s">
        <v>20</v>
      </c>
      <c r="B61" s="29" t="s">
        <v>24</v>
      </c>
      <c r="C61" s="28"/>
      <c r="D61" s="30"/>
      <c r="E61" s="31"/>
      <c r="F61" s="30"/>
      <c r="G61" s="31"/>
      <c r="H61" s="31"/>
      <c r="I61" s="31"/>
      <c r="J61" s="31"/>
      <c r="K61" s="31"/>
      <c r="O61" s="9"/>
      <c r="P61" s="28"/>
      <c r="Q61" s="32" t="str">
        <f>IF(SUM(D61:F61)&gt;0,ROUND((AVERAGE(D61,F61))/0.5,0)*0.5,"0")</f>
        <v>0</v>
      </c>
      <c r="R61" s="33" t="s">
        <v>17</v>
      </c>
      <c r="S61" s="9"/>
      <c r="T61" s="28"/>
      <c r="U61" s="32" t="str">
        <f>Q61</f>
        <v>0</v>
      </c>
      <c r="V61" s="33" t="s">
        <v>17</v>
      </c>
      <c r="W61" s="29"/>
      <c r="X61" s="64"/>
      <c r="Y61" s="34"/>
      <c r="Z61" s="29"/>
      <c r="AA61" s="28"/>
      <c r="AB61" s="29"/>
      <c r="AC61" s="34"/>
      <c r="AD61" s="35"/>
    </row>
    <row r="62" spans="1:30" s="41" customFormat="1" ht="8.25">
      <c r="A62" s="36"/>
      <c r="B62" s="37"/>
      <c r="C62" s="36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7"/>
      <c r="P62" s="36"/>
      <c r="Q62" s="100"/>
      <c r="R62" s="100"/>
      <c r="S62" s="37"/>
      <c r="T62" s="36"/>
      <c r="U62" s="105" t="s">
        <v>13</v>
      </c>
      <c r="V62" s="105"/>
      <c r="W62" s="37"/>
      <c r="X62" s="37"/>
      <c r="Y62" s="37"/>
      <c r="Z62" s="37"/>
      <c r="AA62" s="36"/>
      <c r="AB62" s="100"/>
      <c r="AC62" s="100"/>
      <c r="AD62" s="40"/>
    </row>
    <row r="63" spans="1:30" ht="20.100000000000001" customHeight="1">
      <c r="A63" s="28"/>
      <c r="B63" s="29"/>
      <c r="C63" s="28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9"/>
      <c r="P63" s="28"/>
      <c r="Q63" s="29"/>
      <c r="R63" s="34"/>
      <c r="S63" s="9"/>
      <c r="T63" s="28"/>
      <c r="U63" s="42"/>
      <c r="V63" s="43" t="s">
        <v>17</v>
      </c>
      <c r="W63" s="29"/>
      <c r="X63" s="29"/>
      <c r="Y63" s="34"/>
      <c r="Z63" s="29"/>
      <c r="AA63" s="28"/>
      <c r="AB63" s="29"/>
      <c r="AC63" s="34"/>
      <c r="AD63" s="35"/>
    </row>
    <row r="64" spans="1:30" s="41" customFormat="1" ht="8.25">
      <c r="A64" s="36"/>
      <c r="B64" s="37"/>
      <c r="C64" s="36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7"/>
      <c r="P64" s="36"/>
      <c r="Q64" s="100"/>
      <c r="R64" s="100"/>
      <c r="S64" s="37"/>
      <c r="T64" s="36"/>
      <c r="U64" s="105" t="s">
        <v>14</v>
      </c>
      <c r="V64" s="105"/>
      <c r="W64" s="37"/>
      <c r="X64" s="100"/>
      <c r="Y64" s="100"/>
      <c r="Z64" s="37"/>
      <c r="AA64" s="36"/>
      <c r="AB64" s="100"/>
      <c r="AC64" s="100"/>
      <c r="AD64" s="40"/>
    </row>
    <row r="65" spans="1:30" ht="4.5" customHeight="1">
      <c r="A65" s="28"/>
      <c r="B65" s="9"/>
      <c r="C65" s="28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9"/>
      <c r="P65" s="28"/>
      <c r="Q65" s="102"/>
      <c r="R65" s="102"/>
      <c r="S65" s="9"/>
      <c r="T65" s="28"/>
      <c r="U65" s="103"/>
      <c r="V65" s="103"/>
      <c r="W65" s="9"/>
      <c r="X65" s="102"/>
      <c r="Y65" s="102"/>
      <c r="Z65" s="9"/>
      <c r="AA65" s="28"/>
      <c r="AB65" s="102"/>
      <c r="AC65" s="102"/>
      <c r="AD65" s="35"/>
    </row>
    <row r="66" spans="1:30" ht="20.100000000000001" customHeight="1">
      <c r="A66" s="28"/>
      <c r="B66" s="29"/>
      <c r="C66" s="28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9"/>
      <c r="P66" s="28"/>
      <c r="Q66" s="29"/>
      <c r="R66" s="34"/>
      <c r="S66" s="9"/>
      <c r="T66" s="28"/>
      <c r="U66" s="44">
        <f>U61+U63</f>
        <v>0</v>
      </c>
      <c r="V66" s="45"/>
      <c r="W66" s="29" t="s">
        <v>12</v>
      </c>
      <c r="X66" s="65"/>
      <c r="Y66" s="34"/>
      <c r="Z66" s="29"/>
      <c r="AA66" s="28"/>
      <c r="AB66" s="46">
        <f>ROUND((U66/2)/0.5,0)*0.5</f>
        <v>0</v>
      </c>
      <c r="AC66" s="45" t="s">
        <v>17</v>
      </c>
      <c r="AD66" s="35"/>
    </row>
    <row r="67" spans="1:30" s="41" customFormat="1" ht="8.25">
      <c r="A67" s="47"/>
      <c r="B67" s="48"/>
      <c r="C67" s="47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48"/>
      <c r="P67" s="47"/>
      <c r="Q67" s="97"/>
      <c r="R67" s="97"/>
      <c r="S67" s="48"/>
      <c r="T67" s="47"/>
      <c r="U67" s="104" t="s">
        <v>16</v>
      </c>
      <c r="V67" s="104"/>
      <c r="W67" s="48"/>
      <c r="X67" s="97"/>
      <c r="Y67" s="97"/>
      <c r="Z67" s="48"/>
      <c r="AA67" s="47"/>
      <c r="AB67" s="97"/>
      <c r="AC67" s="97"/>
      <c r="AD67" s="49"/>
    </row>
    <row r="68" spans="1:30" s="9" customFormat="1" ht="4.5" customHeight="1">
      <c r="A68" s="11"/>
      <c r="B68" s="13"/>
      <c r="C68" s="11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1"/>
      <c r="Q68" s="13"/>
      <c r="R68" s="12"/>
      <c r="S68" s="13"/>
      <c r="T68" s="11"/>
      <c r="U68" s="13"/>
      <c r="V68" s="12"/>
      <c r="W68" s="13"/>
      <c r="X68" s="13"/>
      <c r="Y68" s="12"/>
      <c r="Z68" s="13"/>
      <c r="AA68" s="11"/>
      <c r="AB68" s="13"/>
      <c r="AC68" s="12"/>
      <c r="AD68" s="35"/>
    </row>
    <row r="69" spans="1:30" ht="20.100000000000001" customHeight="1">
      <c r="A69" s="28" t="s">
        <v>21</v>
      </c>
      <c r="B69" s="120" t="s">
        <v>43</v>
      </c>
      <c r="C69" s="28"/>
      <c r="D69" s="30"/>
      <c r="E69" s="31"/>
      <c r="F69" s="30"/>
      <c r="G69" s="31"/>
      <c r="H69" s="31"/>
      <c r="I69" s="31"/>
      <c r="J69" s="31"/>
      <c r="K69" s="31"/>
      <c r="O69" s="9"/>
      <c r="P69" s="28"/>
      <c r="Q69" s="32" t="str">
        <f>IF(SUM(D69:F69)&gt;0,ROUND((AVERAGE(D69,F69))/0.5,0)*0.5,"0")</f>
        <v>0</v>
      </c>
      <c r="R69" s="33" t="s">
        <v>17</v>
      </c>
      <c r="S69" s="9"/>
      <c r="T69" s="28"/>
      <c r="U69" s="32" t="str">
        <f>Q69</f>
        <v>0</v>
      </c>
      <c r="V69" s="33" t="s">
        <v>17</v>
      </c>
      <c r="W69" s="29"/>
      <c r="X69" s="64"/>
      <c r="Y69" s="34"/>
      <c r="Z69" s="29"/>
      <c r="AA69" s="28"/>
      <c r="AB69" s="29"/>
      <c r="AC69" s="34"/>
      <c r="AD69" s="35"/>
    </row>
    <row r="70" spans="1:30" s="41" customFormat="1" ht="8.25" customHeight="1">
      <c r="A70" s="36"/>
      <c r="B70" s="120"/>
      <c r="C70" s="36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7"/>
      <c r="P70" s="36"/>
      <c r="Q70" s="100"/>
      <c r="R70" s="100"/>
      <c r="S70" s="37"/>
      <c r="T70" s="36"/>
      <c r="U70" s="105" t="s">
        <v>13</v>
      </c>
      <c r="V70" s="105"/>
      <c r="W70" s="37"/>
      <c r="X70" s="37"/>
      <c r="Y70" s="37"/>
      <c r="Z70" s="37"/>
      <c r="AA70" s="36"/>
      <c r="AB70" s="100"/>
      <c r="AC70" s="100"/>
      <c r="AD70" s="40"/>
    </row>
    <row r="71" spans="1:30" ht="20.100000000000001" customHeight="1">
      <c r="A71" s="28"/>
      <c r="B71" s="29"/>
      <c r="C71" s="28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9"/>
      <c r="P71" s="28"/>
      <c r="Q71" s="29"/>
      <c r="R71" s="34"/>
      <c r="S71" s="9"/>
      <c r="T71" s="28"/>
      <c r="U71" s="42"/>
      <c r="V71" s="43" t="s">
        <v>17</v>
      </c>
      <c r="W71" s="29"/>
      <c r="X71" s="29"/>
      <c r="Y71" s="34"/>
      <c r="Z71" s="29"/>
      <c r="AA71" s="28"/>
      <c r="AB71" s="29"/>
      <c r="AC71" s="34"/>
      <c r="AD71" s="35"/>
    </row>
    <row r="72" spans="1:30" s="41" customFormat="1" ht="8.25">
      <c r="A72" s="36"/>
      <c r="B72" s="37"/>
      <c r="C72" s="36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7"/>
      <c r="P72" s="36"/>
      <c r="Q72" s="100"/>
      <c r="R72" s="100"/>
      <c r="S72" s="37"/>
      <c r="T72" s="36"/>
      <c r="U72" s="105" t="s">
        <v>14</v>
      </c>
      <c r="V72" s="105"/>
      <c r="W72" s="37"/>
      <c r="X72" s="100"/>
      <c r="Y72" s="100"/>
      <c r="Z72" s="37"/>
      <c r="AA72" s="36"/>
      <c r="AB72" s="100"/>
      <c r="AC72" s="100"/>
      <c r="AD72" s="40"/>
    </row>
    <row r="73" spans="1:30" ht="4.5" customHeight="1">
      <c r="A73" s="28"/>
      <c r="B73" s="9"/>
      <c r="C73" s="28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9"/>
      <c r="P73" s="28"/>
      <c r="Q73" s="102"/>
      <c r="R73" s="102"/>
      <c r="S73" s="9"/>
      <c r="T73" s="28"/>
      <c r="U73" s="103"/>
      <c r="V73" s="103"/>
      <c r="W73" s="9"/>
      <c r="X73" s="102"/>
      <c r="Y73" s="102"/>
      <c r="Z73" s="9"/>
      <c r="AA73" s="28"/>
      <c r="AB73" s="102"/>
      <c r="AC73" s="102"/>
      <c r="AD73" s="35"/>
    </row>
    <row r="74" spans="1:30" ht="20.100000000000001" customHeight="1">
      <c r="A74" s="28"/>
      <c r="B74" s="29"/>
      <c r="C74" s="28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9"/>
      <c r="P74" s="28"/>
      <c r="Q74" s="29"/>
      <c r="R74" s="34"/>
      <c r="S74" s="9"/>
      <c r="T74" s="28"/>
      <c r="U74" s="44">
        <f>U69+U71</f>
        <v>0</v>
      </c>
      <c r="V74" s="45"/>
      <c r="W74" s="29" t="s">
        <v>12</v>
      </c>
      <c r="X74" s="65"/>
      <c r="Y74" s="34"/>
      <c r="Z74" s="29"/>
      <c r="AA74" s="28"/>
      <c r="AB74" s="46">
        <f>ROUND((U74/2)/0.5,0)*0.5</f>
        <v>0</v>
      </c>
      <c r="AC74" s="45" t="s">
        <v>17</v>
      </c>
      <c r="AD74" s="35"/>
    </row>
    <row r="75" spans="1:30" s="41" customFormat="1" ht="8.25">
      <c r="A75" s="47"/>
      <c r="B75" s="48"/>
      <c r="C75" s="47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48"/>
      <c r="P75" s="47"/>
      <c r="Q75" s="97"/>
      <c r="R75" s="97"/>
      <c r="S75" s="48"/>
      <c r="T75" s="47"/>
      <c r="U75" s="104" t="s">
        <v>16</v>
      </c>
      <c r="V75" s="104"/>
      <c r="W75" s="48"/>
      <c r="X75" s="97"/>
      <c r="Y75" s="97"/>
      <c r="Z75" s="48"/>
      <c r="AA75" s="47"/>
      <c r="AB75" s="97"/>
      <c r="AC75" s="97"/>
      <c r="AD75" s="49"/>
    </row>
    <row r="76" spans="1:30" s="9" customFormat="1" ht="4.5" customHeight="1">
      <c r="A76" s="11"/>
      <c r="B76" s="13"/>
      <c r="C76" s="11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1"/>
      <c r="Q76" s="13"/>
      <c r="R76" s="12"/>
      <c r="S76" s="13"/>
      <c r="T76" s="11"/>
      <c r="U76" s="13"/>
      <c r="V76" s="12"/>
      <c r="W76" s="13"/>
      <c r="X76" s="13"/>
      <c r="Y76" s="12"/>
      <c r="Z76" s="13"/>
      <c r="AA76" s="11"/>
      <c r="AB76" s="13"/>
      <c r="AC76" s="12"/>
      <c r="AD76" s="35"/>
    </row>
    <row r="77" spans="1:30" ht="20.100000000000001" customHeight="1">
      <c r="A77" s="28" t="s">
        <v>23</v>
      </c>
      <c r="B77" s="29" t="s">
        <v>42</v>
      </c>
      <c r="C77" s="28"/>
      <c r="D77" s="30"/>
      <c r="E77" s="31"/>
      <c r="F77" s="30"/>
      <c r="G77" s="31"/>
      <c r="I77" s="31"/>
      <c r="K77" s="31"/>
      <c r="O77" s="9"/>
      <c r="P77" s="28"/>
      <c r="Q77" s="32" t="str">
        <f>IF(SUM(D77:F77)&gt;0,ROUND((AVERAGE(D77,F77))/0.5,0)*0.5,"0")</f>
        <v>0</v>
      </c>
      <c r="R77" s="33" t="s">
        <v>17</v>
      </c>
      <c r="S77" s="9"/>
      <c r="T77" s="28"/>
      <c r="V77" s="7"/>
      <c r="W77" s="29"/>
      <c r="X77" s="64"/>
      <c r="Y77" s="34"/>
      <c r="Z77" s="29"/>
      <c r="AA77" s="28"/>
      <c r="AB77" s="46">
        <f>ROUND((Q77)/0.5,0)*0.5</f>
        <v>0</v>
      </c>
      <c r="AC77" s="45" t="s">
        <v>17</v>
      </c>
      <c r="AD77" s="35"/>
    </row>
    <row r="78" spans="1:30" s="41" customFormat="1" ht="8.25">
      <c r="A78" s="36"/>
      <c r="B78" s="37"/>
      <c r="C78" s="36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7"/>
      <c r="P78" s="36"/>
      <c r="Q78" s="100"/>
      <c r="R78" s="100"/>
      <c r="S78" s="37"/>
      <c r="T78" s="36"/>
      <c r="U78" s="38"/>
      <c r="V78" s="38"/>
      <c r="W78" s="37"/>
      <c r="X78" s="37"/>
      <c r="Y78" s="37"/>
      <c r="Z78" s="37"/>
      <c r="AA78" s="36"/>
      <c r="AB78" s="100"/>
      <c r="AC78" s="100"/>
      <c r="AD78" s="40"/>
    </row>
    <row r="79" spans="1:30" s="9" customFormat="1" ht="4.5" customHeight="1">
      <c r="A79" s="11"/>
      <c r="B79" s="13"/>
      <c r="C79" s="11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1"/>
      <c r="Q79" s="13"/>
      <c r="R79" s="12"/>
      <c r="S79" s="13"/>
      <c r="T79" s="11"/>
      <c r="U79" s="13"/>
      <c r="V79" s="12"/>
      <c r="W79" s="13"/>
      <c r="X79" s="13"/>
      <c r="Y79" s="12"/>
      <c r="Z79" s="13"/>
      <c r="AA79" s="11"/>
      <c r="AB79" s="13"/>
      <c r="AC79" s="12"/>
      <c r="AD79" s="35"/>
    </row>
    <row r="80" spans="1:30" ht="20.100000000000001" customHeight="1">
      <c r="A80" s="28" t="s">
        <v>25</v>
      </c>
      <c r="B80" s="29" t="s">
        <v>44</v>
      </c>
      <c r="C80" s="28"/>
      <c r="D80" s="30"/>
      <c r="E80" s="31"/>
      <c r="F80" s="30"/>
      <c r="G80" s="31"/>
      <c r="K80" s="31"/>
      <c r="O80" s="9"/>
      <c r="P80" s="28"/>
      <c r="Q80" s="32" t="str">
        <f>IF(SUM(D80:F80)&gt;0,ROUND((AVERAGE(D80,F80))/0.5,0)*0.5,"0")</f>
        <v>0</v>
      </c>
      <c r="R80" s="33" t="s">
        <v>17</v>
      </c>
      <c r="S80" s="9"/>
      <c r="T80" s="28"/>
      <c r="V80" s="7"/>
      <c r="W80" s="29"/>
      <c r="X80" s="64"/>
      <c r="Y80" s="34"/>
      <c r="Z80" s="29"/>
      <c r="AA80" s="28"/>
      <c r="AB80" s="46">
        <f>ROUND((Q80)/0.5,0)*0.5</f>
        <v>0</v>
      </c>
      <c r="AC80" s="45" t="s">
        <v>17</v>
      </c>
      <c r="AD80" s="35"/>
    </row>
    <row r="81" spans="1:30" s="41" customFormat="1" ht="8.25">
      <c r="A81" s="36"/>
      <c r="B81" s="37"/>
      <c r="C81" s="36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7"/>
      <c r="P81" s="36"/>
      <c r="Q81" s="100"/>
      <c r="R81" s="100"/>
      <c r="S81" s="37"/>
      <c r="T81" s="36"/>
      <c r="U81" s="101"/>
      <c r="V81" s="101"/>
      <c r="W81" s="37"/>
      <c r="X81" s="37"/>
      <c r="Y81" s="37"/>
      <c r="Z81" s="37"/>
      <c r="AA81" s="36"/>
      <c r="AB81" s="100"/>
      <c r="AC81" s="100"/>
      <c r="AD81" s="49"/>
    </row>
    <row r="82" spans="1:30" s="9" customFormat="1" ht="4.5" customHeight="1">
      <c r="A82" s="11"/>
      <c r="B82" s="13"/>
      <c r="C82" s="11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1"/>
      <c r="Q82" s="13"/>
      <c r="R82" s="12"/>
      <c r="S82" s="13"/>
      <c r="T82" s="67"/>
      <c r="U82" s="68"/>
      <c r="V82" s="68"/>
      <c r="W82" s="68"/>
      <c r="X82" s="68"/>
      <c r="Y82" s="68"/>
      <c r="Z82" s="69"/>
      <c r="AA82" s="11"/>
      <c r="AB82" s="13"/>
      <c r="AC82" s="12"/>
      <c r="AD82" s="35"/>
    </row>
    <row r="83" spans="1:30" s="41" customFormat="1">
      <c r="A83" s="28" t="s">
        <v>26</v>
      </c>
      <c r="B83" s="70" t="s">
        <v>45</v>
      </c>
      <c r="C83" s="36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7"/>
      <c r="P83" s="36"/>
      <c r="Q83" s="39"/>
      <c r="R83" s="39"/>
      <c r="S83" s="37"/>
      <c r="T83" s="71"/>
      <c r="U83" s="72"/>
      <c r="V83" s="72"/>
      <c r="W83" s="72"/>
      <c r="X83" s="72"/>
      <c r="Y83" s="72"/>
      <c r="Z83" s="72"/>
      <c r="AA83" s="36"/>
      <c r="AB83" s="39"/>
      <c r="AC83" s="39"/>
      <c r="AD83" s="40"/>
    </row>
    <row r="84" spans="1:30" ht="20.100000000000001" customHeight="1">
      <c r="A84" s="28"/>
      <c r="B84" s="73" t="s">
        <v>46</v>
      </c>
      <c r="C84" s="28"/>
      <c r="D84" s="91" t="s">
        <v>61</v>
      </c>
      <c r="E84" s="31"/>
      <c r="F84" s="30"/>
      <c r="G84" s="31"/>
      <c r="H84" s="31"/>
      <c r="I84" s="31"/>
      <c r="K84" s="31"/>
      <c r="L84" s="31"/>
      <c r="M84" s="31"/>
      <c r="N84" s="31"/>
      <c r="O84" s="9"/>
      <c r="P84" s="28"/>
      <c r="Q84" s="32">
        <f>ROUND(F84/0.5,0)*0.5</f>
        <v>0</v>
      </c>
      <c r="R84" s="33" t="s">
        <v>17</v>
      </c>
      <c r="S84" s="9"/>
      <c r="T84" s="28"/>
      <c r="U84" s="32">
        <f>Q84</f>
        <v>0</v>
      </c>
      <c r="V84" s="33" t="s">
        <v>17</v>
      </c>
      <c r="W84" s="29"/>
      <c r="X84" s="64"/>
      <c r="Y84" s="34"/>
      <c r="Z84" s="29"/>
      <c r="AA84" s="28"/>
      <c r="AB84" s="29"/>
      <c r="AC84" s="34"/>
      <c r="AD84" s="35"/>
    </row>
    <row r="85" spans="1:30" s="41" customFormat="1" ht="4.5" customHeight="1">
      <c r="A85" s="36"/>
      <c r="B85" s="54"/>
      <c r="C85" s="36"/>
      <c r="D85" s="91"/>
      <c r="E85" s="38"/>
      <c r="F85" s="74"/>
      <c r="G85" s="38"/>
      <c r="H85" s="38"/>
      <c r="I85" s="74"/>
      <c r="K85" s="74"/>
      <c r="L85" s="74"/>
      <c r="M85" s="74"/>
      <c r="N85" s="74"/>
      <c r="O85" s="37"/>
      <c r="P85" s="36"/>
      <c r="Q85" s="39"/>
      <c r="R85" s="39"/>
      <c r="S85" s="37"/>
      <c r="T85" s="71"/>
      <c r="U85" s="72"/>
      <c r="V85" s="72"/>
      <c r="W85" s="72"/>
      <c r="X85" s="72"/>
      <c r="Y85" s="72"/>
      <c r="Z85" s="72"/>
      <c r="AA85" s="36"/>
      <c r="AB85" s="39"/>
      <c r="AC85" s="39"/>
      <c r="AD85" s="40"/>
    </row>
    <row r="86" spans="1:30" ht="20.100000000000001" customHeight="1">
      <c r="A86" s="28"/>
      <c r="B86" s="73" t="s">
        <v>60</v>
      </c>
      <c r="C86" s="28"/>
      <c r="D86" s="91" t="s">
        <v>62</v>
      </c>
      <c r="E86" s="31"/>
      <c r="F86" s="30"/>
      <c r="G86" s="31"/>
      <c r="H86" s="31"/>
      <c r="I86" s="31"/>
      <c r="K86" s="31"/>
      <c r="L86" s="31"/>
      <c r="M86" s="31"/>
      <c r="N86" s="31"/>
      <c r="O86" s="9"/>
      <c r="P86" s="28"/>
      <c r="Q86" s="32">
        <f>ROUND(F86/0.5,0)*0.5</f>
        <v>0</v>
      </c>
      <c r="R86" s="33" t="s">
        <v>17</v>
      </c>
      <c r="S86" s="9"/>
      <c r="T86" s="28"/>
      <c r="U86" s="32">
        <f>Q86</f>
        <v>0</v>
      </c>
      <c r="V86" s="33" t="s">
        <v>17</v>
      </c>
      <c r="W86" s="29"/>
      <c r="X86" s="64"/>
      <c r="Y86" s="34"/>
      <c r="Z86" s="29"/>
      <c r="AA86" s="28"/>
      <c r="AB86" s="29"/>
      <c r="AC86" s="34"/>
      <c r="AD86" s="35"/>
    </row>
    <row r="87" spans="1:30" s="41" customFormat="1" ht="4.5" customHeight="1">
      <c r="A87" s="36"/>
      <c r="B87" s="54"/>
      <c r="C87" s="36"/>
      <c r="D87" s="38"/>
      <c r="E87" s="38"/>
      <c r="F87" s="38"/>
      <c r="G87" s="38"/>
      <c r="H87" s="38"/>
      <c r="I87" s="38"/>
      <c r="J87" s="74"/>
      <c r="K87" s="38"/>
      <c r="L87" s="38"/>
      <c r="M87" s="38"/>
      <c r="N87" s="38"/>
      <c r="O87" s="37"/>
      <c r="P87" s="36"/>
      <c r="Q87" s="39"/>
      <c r="R87" s="39"/>
      <c r="S87" s="37"/>
      <c r="T87" s="71"/>
      <c r="U87" s="72"/>
      <c r="V87" s="72"/>
      <c r="W87" s="72"/>
      <c r="X87" s="72"/>
      <c r="Y87" s="72"/>
      <c r="Z87" s="72"/>
      <c r="AA87" s="36"/>
      <c r="AB87" s="39"/>
      <c r="AC87" s="39"/>
      <c r="AD87" s="40"/>
    </row>
    <row r="88" spans="1:30" s="41" customFormat="1" ht="4.5" customHeight="1">
      <c r="A88" s="36"/>
      <c r="B88" s="54"/>
      <c r="C88" s="36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7"/>
      <c r="P88" s="36"/>
      <c r="Q88" s="39"/>
      <c r="R88" s="39"/>
      <c r="S88" s="37"/>
      <c r="T88" s="71"/>
      <c r="U88" s="75"/>
      <c r="V88" s="75"/>
      <c r="W88" s="72"/>
      <c r="X88" s="72"/>
      <c r="Y88" s="72"/>
      <c r="Z88" s="72"/>
      <c r="AA88" s="36"/>
      <c r="AB88" s="39"/>
      <c r="AC88" s="39"/>
      <c r="AD88" s="40"/>
    </row>
    <row r="89" spans="1:30" ht="20.100000000000001" customHeight="1">
      <c r="A89" s="28"/>
      <c r="B89" s="51"/>
      <c r="C89" s="28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9"/>
      <c r="P89" s="28"/>
      <c r="Q89" s="29"/>
      <c r="R89" s="34"/>
      <c r="S89" s="9"/>
      <c r="T89" s="28"/>
      <c r="U89" s="44">
        <f>U84+U86</f>
        <v>0</v>
      </c>
      <c r="V89" s="45"/>
      <c r="W89" s="29" t="s">
        <v>12</v>
      </c>
      <c r="X89" s="65"/>
      <c r="Y89" s="34"/>
      <c r="Z89" s="29"/>
      <c r="AA89" s="28"/>
      <c r="AB89" s="46">
        <f>ROUND((U89/2)/0.5,0)*0.5</f>
        <v>0</v>
      </c>
      <c r="AC89" s="45" t="s">
        <v>17</v>
      </c>
      <c r="AD89" s="35"/>
    </row>
    <row r="90" spans="1:30" s="41" customFormat="1" ht="8.25" customHeight="1">
      <c r="A90" s="36"/>
      <c r="B90" s="54"/>
      <c r="C90" s="36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7"/>
      <c r="P90" s="36"/>
      <c r="Q90" s="39"/>
      <c r="R90" s="39"/>
      <c r="S90" s="37"/>
      <c r="T90" s="71"/>
      <c r="U90" s="72"/>
      <c r="V90" s="72"/>
      <c r="W90" s="72"/>
      <c r="X90" s="72"/>
      <c r="Y90" s="72"/>
      <c r="Z90" s="72"/>
      <c r="AA90" s="36"/>
      <c r="AB90" s="39"/>
      <c r="AC90" s="39"/>
      <c r="AD90" s="49"/>
    </row>
    <row r="91" spans="1:30" s="9" customFormat="1" ht="4.5" customHeight="1">
      <c r="A91" s="11"/>
      <c r="B91" s="13"/>
      <c r="C91" s="11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1"/>
      <c r="Q91" s="13"/>
      <c r="R91" s="12"/>
      <c r="S91" s="13"/>
      <c r="T91" s="11"/>
      <c r="U91" s="13"/>
      <c r="V91" s="12"/>
      <c r="W91" s="13"/>
      <c r="X91" s="13"/>
      <c r="Y91" s="12"/>
      <c r="Z91" s="13"/>
      <c r="AA91" s="11"/>
      <c r="AB91" s="13"/>
      <c r="AC91" s="12"/>
      <c r="AD91" s="35"/>
    </row>
    <row r="92" spans="1:30" ht="20.100000000000001" customHeight="1">
      <c r="A92" s="28" t="s">
        <v>27</v>
      </c>
      <c r="B92" s="29" t="s">
        <v>28</v>
      </c>
      <c r="C92" s="28"/>
      <c r="D92" s="31"/>
      <c r="E92" s="31"/>
      <c r="F92" s="31"/>
      <c r="G92" s="31"/>
      <c r="H92" s="31"/>
      <c r="I92" s="31"/>
      <c r="J92" s="31"/>
      <c r="K92" s="31"/>
      <c r="L92" s="76"/>
      <c r="M92" s="76"/>
      <c r="N92" s="76"/>
      <c r="O92" s="70"/>
      <c r="P92" s="77"/>
      <c r="Q92" s="70"/>
      <c r="R92" s="70"/>
      <c r="S92" s="70"/>
      <c r="T92" s="77"/>
      <c r="U92" s="78"/>
      <c r="V92" s="78"/>
      <c r="W92" s="51"/>
      <c r="X92" s="79"/>
      <c r="Y92" s="34"/>
      <c r="Z92" s="29"/>
      <c r="AA92" s="28"/>
      <c r="AB92" s="46">
        <f>SUM(AB23,AB34,AB45,AB77,AB74,AB53,AB66,AB80,AB89)</f>
        <v>0</v>
      </c>
      <c r="AC92" s="45"/>
      <c r="AD92" s="35"/>
    </row>
    <row r="93" spans="1:30" s="41" customFormat="1" ht="4.5" customHeight="1">
      <c r="A93" s="36"/>
      <c r="B93" s="37"/>
      <c r="C93" s="36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7"/>
      <c r="P93" s="36"/>
      <c r="Q93" s="100"/>
      <c r="R93" s="100"/>
      <c r="S93" s="37"/>
      <c r="T93" s="36"/>
      <c r="U93" s="101"/>
      <c r="V93" s="101"/>
      <c r="W93" s="37"/>
      <c r="X93" s="37"/>
      <c r="Y93" s="37"/>
      <c r="Z93" s="37"/>
      <c r="AA93" s="36"/>
      <c r="AB93" s="100"/>
      <c r="AC93" s="100"/>
      <c r="AD93" s="49"/>
    </row>
    <row r="94" spans="1:30" s="9" customFormat="1" ht="4.5" customHeight="1">
      <c r="A94" s="11"/>
      <c r="B94" s="13"/>
      <c r="C94" s="11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1"/>
      <c r="Q94" s="13"/>
      <c r="R94" s="12"/>
      <c r="S94" s="13"/>
      <c r="T94" s="11"/>
      <c r="U94" s="13"/>
      <c r="V94" s="12"/>
      <c r="W94" s="13"/>
      <c r="X94" s="13"/>
      <c r="Y94" s="12"/>
      <c r="Z94" s="13"/>
      <c r="AA94" s="11"/>
      <c r="AB94" s="13"/>
      <c r="AC94" s="12"/>
      <c r="AD94" s="35"/>
    </row>
    <row r="95" spans="1:30" ht="20.100000000000001" customHeight="1">
      <c r="A95" s="28" t="s">
        <v>29</v>
      </c>
      <c r="B95" s="29" t="s">
        <v>30</v>
      </c>
      <c r="C95" s="28"/>
      <c r="D95" s="31"/>
      <c r="E95" s="31"/>
      <c r="F95" s="31"/>
      <c r="G95" s="31"/>
      <c r="H95" s="31"/>
      <c r="I95" s="31"/>
      <c r="J95" s="31"/>
      <c r="K95" s="31"/>
      <c r="L95" s="76"/>
      <c r="M95" s="76"/>
      <c r="N95" s="76"/>
      <c r="O95" s="70"/>
      <c r="P95" s="77"/>
      <c r="Q95" s="70"/>
      <c r="R95" s="70"/>
      <c r="S95" s="70"/>
      <c r="T95" s="94" t="s">
        <v>47</v>
      </c>
      <c r="U95" s="95"/>
      <c r="V95" s="95"/>
      <c r="W95" s="95"/>
      <c r="X95" s="95"/>
      <c r="Y95" s="95"/>
      <c r="Z95" s="96"/>
      <c r="AA95" s="28"/>
      <c r="AB95" s="80">
        <f>ROUND((AB92/9)/0.1,0)*0.1</f>
        <v>0</v>
      </c>
      <c r="AC95" s="81" t="s">
        <v>31</v>
      </c>
      <c r="AD95" s="35"/>
    </row>
    <row r="96" spans="1:30" s="41" customFormat="1" ht="5.25" customHeight="1">
      <c r="A96" s="47"/>
      <c r="B96" s="48"/>
      <c r="C96" s="47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48"/>
      <c r="P96" s="47"/>
      <c r="Q96" s="97"/>
      <c r="R96" s="97"/>
      <c r="S96" s="48"/>
      <c r="T96" s="47"/>
      <c r="U96" s="98"/>
      <c r="V96" s="98"/>
      <c r="W96" s="48"/>
      <c r="X96" s="48"/>
      <c r="Y96" s="48"/>
      <c r="Z96" s="48"/>
      <c r="AA96" s="47"/>
      <c r="AB96" s="97"/>
      <c r="AC96" s="97"/>
      <c r="AD96" s="49"/>
    </row>
    <row r="98" spans="1:30">
      <c r="A98" s="19" t="s">
        <v>39</v>
      </c>
      <c r="H98" s="82">
        <f>COUNTIFS(AB23:AB53,"&lt;4")+COUNTIFS(AB66:AB89,"&lt;4")</f>
        <v>9</v>
      </c>
      <c r="I98" s="83"/>
      <c r="J98" s="84"/>
      <c r="K98" s="84"/>
      <c r="L98" s="85" t="s">
        <v>48</v>
      </c>
      <c r="M98" s="85"/>
      <c r="N98" s="86"/>
      <c r="O98" s="84"/>
      <c r="U98" s="87"/>
      <c r="V98" s="7"/>
      <c r="Y98" s="7"/>
    </row>
    <row r="99" spans="1:30">
      <c r="A99" s="19" t="s">
        <v>40</v>
      </c>
      <c r="H99" s="88">
        <f>(SUM(IF(AB23&lt;4,4-AB23,0),IF(AB34&lt;4,4-AB34,0),IF(AB45&lt;4,4-AB45,0),IF(AB77&lt;4,4-AB77,0),IF(AB74&lt;4,4-AB74,0),IF(AB53&lt;4,4-AB53,0),IF(AB66&lt;4,4-AB66,0),IF(AB80&lt;4,4-AB80,0),IF(AB89&lt;4,4-AB89,0)))</f>
        <v>36</v>
      </c>
      <c r="L99" s="89" t="s">
        <v>49</v>
      </c>
      <c r="M99" s="89"/>
      <c r="N99" s="86"/>
    </row>
    <row r="100" spans="1:30">
      <c r="A100" s="19" t="s">
        <v>63</v>
      </c>
      <c r="H100" s="88" t="str">
        <f>IF(AND(AB95&gt;=4,H98&lt;=2,H99&lt;=2),"bestanden","nicht bestanden")</f>
        <v>nicht bestanden</v>
      </c>
    </row>
    <row r="101" spans="1:30">
      <c r="L101" s="90"/>
    </row>
    <row r="102" spans="1:30">
      <c r="A102" s="9" t="s">
        <v>11</v>
      </c>
      <c r="B102" s="99" t="s">
        <v>33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</row>
    <row r="103" spans="1:30" ht="12.75">
      <c r="A103" s="7" t="s">
        <v>17</v>
      </c>
      <c r="B103" s="92" t="s">
        <v>59</v>
      </c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</row>
    <row r="104" spans="1:30" ht="12.75">
      <c r="A104" s="7" t="s">
        <v>32</v>
      </c>
      <c r="B104" s="92" t="s">
        <v>34</v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</row>
    <row r="105" spans="1:30" ht="11.25" customHeight="1">
      <c r="B105" s="92" t="s">
        <v>35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</row>
    <row r="106" spans="1:30" ht="11.25" customHeight="1">
      <c r="B106" s="92" t="s">
        <v>36</v>
      </c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</row>
    <row r="107" spans="1:30" ht="11.25" customHeight="1">
      <c r="B107" s="92" t="s">
        <v>37</v>
      </c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</row>
  </sheetData>
  <sheetProtection sheet="1" formatCells="0"/>
  <mergeCells count="163">
    <mergeCell ref="A7:B7"/>
    <mergeCell ref="D7:Q7"/>
    <mergeCell ref="U7:Z7"/>
    <mergeCell ref="AA7:AD7"/>
    <mergeCell ref="A8:B8"/>
    <mergeCell ref="D8:Q8"/>
    <mergeCell ref="U8:Z9"/>
    <mergeCell ref="AA8:AD9"/>
    <mergeCell ref="D9:D10"/>
    <mergeCell ref="F9:F10"/>
    <mergeCell ref="H9:H10"/>
    <mergeCell ref="J9:J10"/>
    <mergeCell ref="L9:L10"/>
    <mergeCell ref="N9:N10"/>
    <mergeCell ref="Q9:R10"/>
    <mergeCell ref="U10:V10"/>
    <mergeCell ref="X10:Y10"/>
    <mergeCell ref="AB10:AC10"/>
    <mergeCell ref="Q11:R11"/>
    <mergeCell ref="U11:V11"/>
    <mergeCell ref="X11:Y11"/>
    <mergeCell ref="AB11:AC11"/>
    <mergeCell ref="Q14:R14"/>
    <mergeCell ref="U14:V14"/>
    <mergeCell ref="X14:Y14"/>
    <mergeCell ref="AB14:AC14"/>
    <mergeCell ref="Q16:R16"/>
    <mergeCell ref="U16:V16"/>
    <mergeCell ref="X16:Y16"/>
    <mergeCell ref="AB16:AC16"/>
    <mergeCell ref="Q18:R18"/>
    <mergeCell ref="U18:V18"/>
    <mergeCell ref="X18:Y18"/>
    <mergeCell ref="AB18:AC18"/>
    <mergeCell ref="Q19:R19"/>
    <mergeCell ref="U19:V19"/>
    <mergeCell ref="X19:Y19"/>
    <mergeCell ref="AB19:AC19"/>
    <mergeCell ref="Q21:R21"/>
    <mergeCell ref="U21:V21"/>
    <mergeCell ref="X21:Y21"/>
    <mergeCell ref="AB21:AC21"/>
    <mergeCell ref="Q22:R22"/>
    <mergeCell ref="U22:V22"/>
    <mergeCell ref="X22:Y22"/>
    <mergeCell ref="AB22:AC22"/>
    <mergeCell ref="Q24:R24"/>
    <mergeCell ref="U24:V24"/>
    <mergeCell ref="X24:Y24"/>
    <mergeCell ref="AB24:AC24"/>
    <mergeCell ref="X27:Y27"/>
    <mergeCell ref="Q29:R29"/>
    <mergeCell ref="X29:Y29"/>
    <mergeCell ref="AB29:AC29"/>
    <mergeCell ref="Q31:R31"/>
    <mergeCell ref="X31:Z31"/>
    <mergeCell ref="AB31:AC31"/>
    <mergeCell ref="Q33:R33"/>
    <mergeCell ref="AB33:AC33"/>
    <mergeCell ref="Q35:R35"/>
    <mergeCell ref="X35:Y35"/>
    <mergeCell ref="AB35:AC35"/>
    <mergeCell ref="Q38:R38"/>
    <mergeCell ref="X38:Y38"/>
    <mergeCell ref="AB38:AC38"/>
    <mergeCell ref="Q40:R40"/>
    <mergeCell ref="X40:Y40"/>
    <mergeCell ref="AB40:AC40"/>
    <mergeCell ref="Q42:R42"/>
    <mergeCell ref="X42:Z42"/>
    <mergeCell ref="AB42:AC42"/>
    <mergeCell ref="Q44:R44"/>
    <mergeCell ref="AB44:AC44"/>
    <mergeCell ref="Q46:R46"/>
    <mergeCell ref="U46:V46"/>
    <mergeCell ref="X46:Y46"/>
    <mergeCell ref="AB46:AC46"/>
    <mergeCell ref="Q78:R78"/>
    <mergeCell ref="AB78:AC78"/>
    <mergeCell ref="B69:B70"/>
    <mergeCell ref="Q70:R70"/>
    <mergeCell ref="U70:V70"/>
    <mergeCell ref="AB70:AC70"/>
    <mergeCell ref="X72:Y72"/>
    <mergeCell ref="AB72:AC72"/>
    <mergeCell ref="Q73:R73"/>
    <mergeCell ref="U73:V73"/>
    <mergeCell ref="X73:Y73"/>
    <mergeCell ref="AB73:AC73"/>
    <mergeCell ref="Q75:R75"/>
    <mergeCell ref="U75:V75"/>
    <mergeCell ref="X75:Y75"/>
    <mergeCell ref="AB75:AC75"/>
    <mergeCell ref="A55:B55"/>
    <mergeCell ref="D55:Q55"/>
    <mergeCell ref="U55:Z55"/>
    <mergeCell ref="AA55:AD55"/>
    <mergeCell ref="Q72:R72"/>
    <mergeCell ref="U72:V72"/>
    <mergeCell ref="A56:B56"/>
    <mergeCell ref="D56:Q56"/>
    <mergeCell ref="U56:Z57"/>
    <mergeCell ref="AA56:AD57"/>
    <mergeCell ref="D57:D58"/>
    <mergeCell ref="F57:F58"/>
    <mergeCell ref="H57:H58"/>
    <mergeCell ref="J57:J58"/>
    <mergeCell ref="L57:L58"/>
    <mergeCell ref="N57:N58"/>
    <mergeCell ref="Q57:R58"/>
    <mergeCell ref="U58:V58"/>
    <mergeCell ref="X58:Y58"/>
    <mergeCell ref="AB58:AC58"/>
    <mergeCell ref="Q59:R59"/>
    <mergeCell ref="U59:V59"/>
    <mergeCell ref="X59:Y59"/>
    <mergeCell ref="AB59:AC59"/>
    <mergeCell ref="Q49:R49"/>
    <mergeCell ref="U49:V49"/>
    <mergeCell ref="AB49:AC49"/>
    <mergeCell ref="Q51:R51"/>
    <mergeCell ref="U51:V51"/>
    <mergeCell ref="X51:Y51"/>
    <mergeCell ref="AB51:AC51"/>
    <mergeCell ref="Q52:R52"/>
    <mergeCell ref="U52:V52"/>
    <mergeCell ref="X52:Y52"/>
    <mergeCell ref="AB52:AC52"/>
    <mergeCell ref="Q54:R54"/>
    <mergeCell ref="U54:V54"/>
    <mergeCell ref="X54:Y54"/>
    <mergeCell ref="AB54:AC54"/>
    <mergeCell ref="Q62:R62"/>
    <mergeCell ref="U62:V62"/>
    <mergeCell ref="AB62:AC62"/>
    <mergeCell ref="Q64:R64"/>
    <mergeCell ref="U64:V64"/>
    <mergeCell ref="X64:Y64"/>
    <mergeCell ref="AB64:AC64"/>
    <mergeCell ref="Q65:R65"/>
    <mergeCell ref="U65:V65"/>
    <mergeCell ref="X65:Y65"/>
    <mergeCell ref="AB65:AC65"/>
    <mergeCell ref="Q67:R67"/>
    <mergeCell ref="U67:V67"/>
    <mergeCell ref="X67:Y67"/>
    <mergeCell ref="AB67:AC67"/>
    <mergeCell ref="Q81:R81"/>
    <mergeCell ref="U81:V81"/>
    <mergeCell ref="AB81:AC81"/>
    <mergeCell ref="Q93:R93"/>
    <mergeCell ref="U93:V93"/>
    <mergeCell ref="AB93:AC93"/>
    <mergeCell ref="B104:AD104"/>
    <mergeCell ref="B105:AD105"/>
    <mergeCell ref="B106:AD106"/>
    <mergeCell ref="B107:AD107"/>
    <mergeCell ref="T95:Z95"/>
    <mergeCell ref="Q96:R96"/>
    <mergeCell ref="U96:V96"/>
    <mergeCell ref="AB96:AC96"/>
    <mergeCell ref="B102:AD102"/>
    <mergeCell ref="B103:AD103"/>
  </mergeCells>
  <conditionalFormatting sqref="H100">
    <cfRule type="containsText" dxfId="4" priority="5" stopIfTrue="1" operator="containsText" text="nicht bestanden">
      <formula>NOT(ISERROR(SEARCH("nicht bestanden",H100)))</formula>
    </cfRule>
  </conditionalFormatting>
  <conditionalFormatting sqref="U98">
    <cfRule type="cellIs" dxfId="3" priority="4" stopIfTrue="1" operator="lessThanOrEqual">
      <formula>2</formula>
    </cfRule>
  </conditionalFormatting>
  <conditionalFormatting sqref="H98">
    <cfRule type="cellIs" dxfId="2" priority="3" stopIfTrue="1" operator="lessThanOrEqual">
      <formula>2</formula>
    </cfRule>
  </conditionalFormatting>
  <conditionalFormatting sqref="L101">
    <cfRule type="cellIs" dxfId="1" priority="2" stopIfTrue="1" operator="greaterThan">
      <formula>2</formula>
    </cfRule>
  </conditionalFormatting>
  <conditionalFormatting sqref="H99">
    <cfRule type="cellIs" dxfId="0" priority="1" stopIfTrue="1" operator="greaterThan">
      <formula>2</formula>
    </cfRule>
  </conditionalFormatting>
  <pageMargins left="0.59055118110236227" right="0.23622047244094491" top="0.27559055118110237" bottom="0.23622047244094491" header="0.23622047244094491" footer="0.19685039370078741"/>
  <pageSetup paperSize="9" orientation="portrait" r:id="rId1"/>
  <headerFooter>
    <oddFooter>&amp;L&amp;7Qualifikationsverfahren: Berufsmaturität nach der Lehre (BM 2), Vollzeit (WD-W)&amp;R&amp;7Seite &amp;P/&amp;N</oddFooter>
  </headerFooter>
  <rowBreaks count="1" manualBreakCount="1">
    <brk id="54" max="29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240" r:id="rId4">
          <objectPr defaultSize="0" autoPict="0" r:id="rId5">
            <anchor moveWithCells="1">
              <from>
                <xdr:col>19</xdr:col>
                <xdr:colOff>28575</xdr:colOff>
                <xdr:row>0</xdr:row>
                <xdr:rowOff>38100</xdr:rowOff>
              </from>
              <to>
                <xdr:col>29</xdr:col>
                <xdr:colOff>85725</xdr:colOff>
                <xdr:row>1</xdr:row>
                <xdr:rowOff>47625</xdr:rowOff>
              </to>
            </anchor>
          </objectPr>
        </oleObject>
      </mc:Choice>
      <mc:Fallback>
        <oleObject progId="Word.Document.8" shapeId="224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Kanton Solothurn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Chappuis Laure</dc:creator>
  <cp:lastModifiedBy>Allemann Thomas</cp:lastModifiedBy>
  <cp:lastPrinted>2015-08-27T07:16:26Z</cp:lastPrinted>
  <dcterms:created xsi:type="dcterms:W3CDTF">2008-06-19T13:26:03Z</dcterms:created>
  <dcterms:modified xsi:type="dcterms:W3CDTF">2020-01-29T10:37:18Z</dcterms:modified>
</cp:coreProperties>
</file>